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1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VC1'!$C$91:$K$918</definedName>
    <definedName name="_xlnm.Print_Area" localSheetId="1">'SO 101 - Polní cesta VC1'!$C$4:$J$39,'SO 101 - Polní cesta VC1'!$C$45:$J$73,'SO 101 - Polní cesta VC1'!$C$79:$K$918</definedName>
    <definedName name="_xlnm.Print_Titles" localSheetId="1">'SO 101 - Polní cesta VC1'!$91:$91</definedName>
    <definedName name="_xlnm._FilterDatabase" localSheetId="2" hidden="1">'VON - Vedlejší a ostatní ...'!$C$83:$K$116</definedName>
    <definedName name="_xlnm.Print_Area" localSheetId="2">'VON - Vedlejší a ostatní ...'!$C$4:$J$39,'VON - Vedlejší a ostatní ...'!$C$45:$J$65,'VON - Vedlejší a ostatní ...'!$C$71:$K$116</definedName>
    <definedName name="_xlnm.Print_Titles" localSheetId="2">'VON - Vedlejší a ostatní ...'!$83:$83</definedName>
    <definedName name="_xlnm.Print_Area" localSheetId="3">'Seznam figur'!$C$4:$G$170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915"/>
  <c r="BH915"/>
  <c r="BG915"/>
  <c r="BF915"/>
  <c r="T915"/>
  <c r="T914"/>
  <c r="R915"/>
  <c r="R914"/>
  <c r="P915"/>
  <c r="P914"/>
  <c r="BI909"/>
  <c r="BH909"/>
  <c r="BG909"/>
  <c r="BF909"/>
  <c r="T909"/>
  <c r="T908"/>
  <c r="T907"/>
  <c r="R909"/>
  <c r="R908"/>
  <c r="P909"/>
  <c r="P908"/>
  <c r="P907"/>
  <c r="BI903"/>
  <c r="BH903"/>
  <c r="BG903"/>
  <c r="BF903"/>
  <c r="T903"/>
  <c r="R903"/>
  <c r="P903"/>
  <c r="BI899"/>
  <c r="BH899"/>
  <c r="BG899"/>
  <c r="BF899"/>
  <c r="T899"/>
  <c r="R899"/>
  <c r="P899"/>
  <c r="BI892"/>
  <c r="BH892"/>
  <c r="BG892"/>
  <c r="BF892"/>
  <c r="T892"/>
  <c r="R892"/>
  <c r="P892"/>
  <c r="BI886"/>
  <c r="BH886"/>
  <c r="BG886"/>
  <c r="BF886"/>
  <c r="T886"/>
  <c r="R886"/>
  <c r="P886"/>
  <c r="BI879"/>
  <c r="BH879"/>
  <c r="BG879"/>
  <c r="BF879"/>
  <c r="T879"/>
  <c r="R879"/>
  <c r="P879"/>
  <c r="BI873"/>
  <c r="BH873"/>
  <c r="BG873"/>
  <c r="BF873"/>
  <c r="T873"/>
  <c r="R873"/>
  <c r="P873"/>
  <c r="BI866"/>
  <c r="BH866"/>
  <c r="BG866"/>
  <c r="BF866"/>
  <c r="T866"/>
  <c r="R866"/>
  <c r="P866"/>
  <c r="BI859"/>
  <c r="BH859"/>
  <c r="BG859"/>
  <c r="BF859"/>
  <c r="T859"/>
  <c r="R859"/>
  <c r="P859"/>
  <c r="BI852"/>
  <c r="BH852"/>
  <c r="BG852"/>
  <c r="BF852"/>
  <c r="T852"/>
  <c r="R852"/>
  <c r="P852"/>
  <c r="BI845"/>
  <c r="BH845"/>
  <c r="BG845"/>
  <c r="BF845"/>
  <c r="T845"/>
  <c r="R845"/>
  <c r="P845"/>
  <c r="BI839"/>
  <c r="BH839"/>
  <c r="BG839"/>
  <c r="BF839"/>
  <c r="T839"/>
  <c r="R839"/>
  <c r="P839"/>
  <c r="BI833"/>
  <c r="BH833"/>
  <c r="BG833"/>
  <c r="BF833"/>
  <c r="T833"/>
  <c r="R833"/>
  <c r="P833"/>
  <c r="BI831"/>
  <c r="BH831"/>
  <c r="BG831"/>
  <c r="BF831"/>
  <c r="T831"/>
  <c r="R831"/>
  <c r="P831"/>
  <c r="BI826"/>
  <c r="BH826"/>
  <c r="BG826"/>
  <c r="BF826"/>
  <c r="T826"/>
  <c r="R826"/>
  <c r="P826"/>
  <c r="BI820"/>
  <c r="BH820"/>
  <c r="BG820"/>
  <c r="BF820"/>
  <c r="T820"/>
  <c r="R820"/>
  <c r="P820"/>
  <c r="BI814"/>
  <c r="BH814"/>
  <c r="BG814"/>
  <c r="BF814"/>
  <c r="T814"/>
  <c r="R814"/>
  <c r="P814"/>
  <c r="BI810"/>
  <c r="BH810"/>
  <c r="BG810"/>
  <c r="BF810"/>
  <c r="T810"/>
  <c r="R810"/>
  <c r="P810"/>
  <c r="BI806"/>
  <c r="BH806"/>
  <c r="BG806"/>
  <c r="BF806"/>
  <c r="T806"/>
  <c r="R806"/>
  <c r="P806"/>
  <c r="BI796"/>
  <c r="BH796"/>
  <c r="BG796"/>
  <c r="BF796"/>
  <c r="T796"/>
  <c r="R796"/>
  <c r="P796"/>
  <c r="BI789"/>
  <c r="BH789"/>
  <c r="BG789"/>
  <c r="BF789"/>
  <c r="T789"/>
  <c r="R789"/>
  <c r="P789"/>
  <c r="BI785"/>
  <c r="BH785"/>
  <c r="BG785"/>
  <c r="BF785"/>
  <c r="T785"/>
  <c r="R785"/>
  <c r="P785"/>
  <c r="BI779"/>
  <c r="BH779"/>
  <c r="BG779"/>
  <c r="BF779"/>
  <c r="T779"/>
  <c r="R779"/>
  <c r="P779"/>
  <c r="BI776"/>
  <c r="BH776"/>
  <c r="BG776"/>
  <c r="BF776"/>
  <c r="T776"/>
  <c r="R776"/>
  <c r="P776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59"/>
  <c r="BH759"/>
  <c r="BG759"/>
  <c r="BF759"/>
  <c r="T759"/>
  <c r="R759"/>
  <c r="P759"/>
  <c r="BI756"/>
  <c r="BH756"/>
  <c r="BG756"/>
  <c r="BF756"/>
  <c r="T756"/>
  <c r="R756"/>
  <c r="P756"/>
  <c r="BI753"/>
  <c r="BH753"/>
  <c r="BG753"/>
  <c r="BF753"/>
  <c r="T753"/>
  <c r="R753"/>
  <c r="P753"/>
  <c r="BI747"/>
  <c r="BH747"/>
  <c r="BG747"/>
  <c r="BF747"/>
  <c r="T747"/>
  <c r="R747"/>
  <c r="P747"/>
  <c r="BI743"/>
  <c r="BH743"/>
  <c r="BG743"/>
  <c r="BF743"/>
  <c r="T743"/>
  <c r="R743"/>
  <c r="P743"/>
  <c r="BI739"/>
  <c r="BH739"/>
  <c r="BG739"/>
  <c r="BF739"/>
  <c r="T739"/>
  <c r="R739"/>
  <c r="P739"/>
  <c r="BI732"/>
  <c r="BH732"/>
  <c r="BG732"/>
  <c r="BF732"/>
  <c r="T732"/>
  <c r="R732"/>
  <c r="P732"/>
  <c r="BI711"/>
  <c r="BH711"/>
  <c r="BG711"/>
  <c r="BF711"/>
  <c r="T711"/>
  <c r="R711"/>
  <c r="P711"/>
  <c r="BI707"/>
  <c r="BH707"/>
  <c r="BG707"/>
  <c r="BF707"/>
  <c r="T707"/>
  <c r="R707"/>
  <c r="P707"/>
  <c r="BI702"/>
  <c r="BH702"/>
  <c r="BG702"/>
  <c r="BF702"/>
  <c r="T702"/>
  <c r="R702"/>
  <c r="P702"/>
  <c r="BI698"/>
  <c r="BH698"/>
  <c r="BG698"/>
  <c r="BF698"/>
  <c r="T698"/>
  <c r="R698"/>
  <c r="P698"/>
  <c r="BI692"/>
  <c r="BH692"/>
  <c r="BG692"/>
  <c r="BF692"/>
  <c r="T692"/>
  <c r="R692"/>
  <c r="P692"/>
  <c r="BI679"/>
  <c r="BH679"/>
  <c r="BG679"/>
  <c r="BF679"/>
  <c r="T679"/>
  <c r="R679"/>
  <c r="P679"/>
  <c r="BI675"/>
  <c r="BH675"/>
  <c r="BG675"/>
  <c r="BF675"/>
  <c r="T675"/>
  <c r="R675"/>
  <c r="P675"/>
  <c r="BI669"/>
  <c r="BH669"/>
  <c r="BG669"/>
  <c r="BF669"/>
  <c r="T669"/>
  <c r="R669"/>
  <c r="P669"/>
  <c r="BI663"/>
  <c r="BH663"/>
  <c r="BG663"/>
  <c r="BF663"/>
  <c r="T663"/>
  <c r="R663"/>
  <c r="P663"/>
  <c r="BI657"/>
  <c r="BH657"/>
  <c r="BG657"/>
  <c r="BF657"/>
  <c r="T657"/>
  <c r="R657"/>
  <c r="P657"/>
  <c r="BI653"/>
  <c r="BH653"/>
  <c r="BG653"/>
  <c r="BF653"/>
  <c r="T653"/>
  <c r="R653"/>
  <c r="P653"/>
  <c r="BI647"/>
  <c r="BH647"/>
  <c r="BG647"/>
  <c r="BF647"/>
  <c r="T647"/>
  <c r="R647"/>
  <c r="P647"/>
  <c r="BI641"/>
  <c r="BH641"/>
  <c r="BG641"/>
  <c r="BF641"/>
  <c r="T641"/>
  <c r="R641"/>
  <c r="P641"/>
  <c r="BI635"/>
  <c r="BH635"/>
  <c r="BG635"/>
  <c r="BF635"/>
  <c r="T635"/>
  <c r="R635"/>
  <c r="P635"/>
  <c r="BI632"/>
  <c r="BH632"/>
  <c r="BG632"/>
  <c r="BF632"/>
  <c r="T632"/>
  <c r="R632"/>
  <c r="P632"/>
  <c r="BI628"/>
  <c r="BH628"/>
  <c r="BG628"/>
  <c r="BF628"/>
  <c r="T628"/>
  <c r="R628"/>
  <c r="P628"/>
  <c r="BI623"/>
  <c r="BH623"/>
  <c r="BG623"/>
  <c r="BF623"/>
  <c r="T623"/>
  <c r="R623"/>
  <c r="P623"/>
  <c r="BI617"/>
  <c r="BH617"/>
  <c r="BG617"/>
  <c r="BF617"/>
  <c r="T617"/>
  <c r="R617"/>
  <c r="P617"/>
  <c r="BI610"/>
  <c r="BH610"/>
  <c r="BG610"/>
  <c r="BF610"/>
  <c r="T610"/>
  <c r="R610"/>
  <c r="P610"/>
  <c r="BI604"/>
  <c r="BH604"/>
  <c r="BG604"/>
  <c r="BF604"/>
  <c r="T604"/>
  <c r="R604"/>
  <c r="P604"/>
  <c r="BI598"/>
  <c r="BH598"/>
  <c r="BG598"/>
  <c r="BF598"/>
  <c r="T598"/>
  <c r="R598"/>
  <c r="P598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79"/>
  <c r="BH579"/>
  <c r="BG579"/>
  <c r="BF579"/>
  <c r="T579"/>
  <c r="R579"/>
  <c r="P579"/>
  <c r="BI574"/>
  <c r="BH574"/>
  <c r="BG574"/>
  <c r="BF574"/>
  <c r="T574"/>
  <c r="R574"/>
  <c r="P574"/>
  <c r="BI567"/>
  <c r="BH567"/>
  <c r="BG567"/>
  <c r="BF567"/>
  <c r="T567"/>
  <c r="R567"/>
  <c r="P567"/>
  <c r="BI562"/>
  <c r="BH562"/>
  <c r="BG562"/>
  <c r="BF562"/>
  <c r="T562"/>
  <c r="R562"/>
  <c r="P562"/>
  <c r="BI554"/>
  <c r="BH554"/>
  <c r="BG554"/>
  <c r="BF554"/>
  <c r="T554"/>
  <c r="R554"/>
  <c r="P554"/>
  <c r="BI547"/>
  <c r="BH547"/>
  <c r="BG547"/>
  <c r="BF547"/>
  <c r="T547"/>
  <c r="R547"/>
  <c r="P547"/>
  <c r="BI541"/>
  <c r="BH541"/>
  <c r="BG541"/>
  <c r="BF541"/>
  <c r="T541"/>
  <c r="R541"/>
  <c r="P541"/>
  <c r="BI535"/>
  <c r="BH535"/>
  <c r="BG535"/>
  <c r="BF535"/>
  <c r="T535"/>
  <c r="R535"/>
  <c r="P535"/>
  <c r="BI531"/>
  <c r="BH531"/>
  <c r="BG531"/>
  <c r="BF531"/>
  <c r="T531"/>
  <c r="R531"/>
  <c r="P531"/>
  <c r="BI525"/>
  <c r="BH525"/>
  <c r="BG525"/>
  <c r="BF525"/>
  <c r="T525"/>
  <c r="R525"/>
  <c r="P525"/>
  <c r="BI521"/>
  <c r="BH521"/>
  <c r="BG521"/>
  <c r="BF521"/>
  <c r="T521"/>
  <c r="R521"/>
  <c r="P521"/>
  <c r="BI515"/>
  <c r="BH515"/>
  <c r="BG515"/>
  <c r="BF515"/>
  <c r="T515"/>
  <c r="R515"/>
  <c r="P515"/>
  <c r="BI509"/>
  <c r="BH509"/>
  <c r="BG509"/>
  <c r="BF509"/>
  <c r="T509"/>
  <c r="R509"/>
  <c r="P509"/>
  <c r="BI504"/>
  <c r="BH504"/>
  <c r="BG504"/>
  <c r="BF504"/>
  <c r="T504"/>
  <c r="R504"/>
  <c r="P504"/>
  <c r="BI498"/>
  <c r="BH498"/>
  <c r="BG498"/>
  <c r="BF498"/>
  <c r="T498"/>
  <c r="R498"/>
  <c r="P498"/>
  <c r="BI494"/>
  <c r="BH494"/>
  <c r="BG494"/>
  <c r="BF494"/>
  <c r="T494"/>
  <c r="R494"/>
  <c r="P494"/>
  <c r="BI488"/>
  <c r="BH488"/>
  <c r="BG488"/>
  <c r="BF488"/>
  <c r="T488"/>
  <c r="R488"/>
  <c r="P488"/>
  <c r="BI482"/>
  <c r="BH482"/>
  <c r="BG482"/>
  <c r="BF482"/>
  <c r="T482"/>
  <c r="R482"/>
  <c r="P482"/>
  <c r="BI476"/>
  <c r="BH476"/>
  <c r="BG476"/>
  <c r="BF476"/>
  <c r="T476"/>
  <c r="R476"/>
  <c r="P476"/>
  <c r="BI469"/>
  <c r="BH469"/>
  <c r="BG469"/>
  <c r="BF469"/>
  <c r="T469"/>
  <c r="R469"/>
  <c r="P469"/>
  <c r="BI463"/>
  <c r="BH463"/>
  <c r="BG463"/>
  <c r="BF463"/>
  <c r="T463"/>
  <c r="R463"/>
  <c r="P463"/>
  <c r="BI458"/>
  <c r="BH458"/>
  <c r="BG458"/>
  <c r="BF458"/>
  <c r="T458"/>
  <c r="R458"/>
  <c r="P458"/>
  <c r="BI453"/>
  <c r="BH453"/>
  <c r="BG453"/>
  <c r="BF453"/>
  <c r="T453"/>
  <c r="R453"/>
  <c r="P453"/>
  <c r="BI447"/>
  <c r="BH447"/>
  <c r="BG447"/>
  <c r="BF447"/>
  <c r="T447"/>
  <c r="R447"/>
  <c r="P447"/>
  <c r="BI440"/>
  <c r="BH440"/>
  <c r="BG440"/>
  <c r="BF440"/>
  <c r="T440"/>
  <c r="R440"/>
  <c r="P440"/>
  <c r="BI436"/>
  <c r="BH436"/>
  <c r="BG436"/>
  <c r="BF436"/>
  <c r="T436"/>
  <c r="R436"/>
  <c r="P436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14"/>
  <c r="BH414"/>
  <c r="BG414"/>
  <c r="BF414"/>
  <c r="T414"/>
  <c r="R414"/>
  <c r="P414"/>
  <c r="BI407"/>
  <c r="BH407"/>
  <c r="BG407"/>
  <c r="BF407"/>
  <c r="T407"/>
  <c r="R407"/>
  <c r="P407"/>
  <c r="BI400"/>
  <c r="BH400"/>
  <c r="BG400"/>
  <c r="BF400"/>
  <c r="T400"/>
  <c r="R400"/>
  <c r="P400"/>
  <c r="BI393"/>
  <c r="BH393"/>
  <c r="BG393"/>
  <c r="BF393"/>
  <c r="T393"/>
  <c r="R393"/>
  <c r="P393"/>
  <c r="BI387"/>
  <c r="BH387"/>
  <c r="BG387"/>
  <c r="BF387"/>
  <c r="T387"/>
  <c r="R387"/>
  <c r="P387"/>
  <c r="BI381"/>
  <c r="BH381"/>
  <c r="BG381"/>
  <c r="BF381"/>
  <c r="T381"/>
  <c r="R381"/>
  <c r="P381"/>
  <c r="BI373"/>
  <c r="BH373"/>
  <c r="BG373"/>
  <c r="BF373"/>
  <c r="T373"/>
  <c r="R373"/>
  <c r="P373"/>
  <c r="BI367"/>
  <c r="BH367"/>
  <c r="BG367"/>
  <c r="BF367"/>
  <c r="T367"/>
  <c r="R367"/>
  <c r="P367"/>
  <c r="BI357"/>
  <c r="BH357"/>
  <c r="BG357"/>
  <c r="BF357"/>
  <c r="T357"/>
  <c r="R357"/>
  <c r="P357"/>
  <c r="BI349"/>
  <c r="BH349"/>
  <c r="BG349"/>
  <c r="BF349"/>
  <c r="T349"/>
  <c r="R349"/>
  <c r="P349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1"/>
  <c r="BH301"/>
  <c r="BG301"/>
  <c r="BF301"/>
  <c r="T301"/>
  <c r="R301"/>
  <c r="P301"/>
  <c r="BI294"/>
  <c r="BH294"/>
  <c r="BG294"/>
  <c r="BF294"/>
  <c r="T294"/>
  <c r="R294"/>
  <c r="P294"/>
  <c r="BI288"/>
  <c r="BH288"/>
  <c r="BG288"/>
  <c r="BF288"/>
  <c r="T288"/>
  <c r="R288"/>
  <c r="P288"/>
  <c r="BI282"/>
  <c r="BH282"/>
  <c r="BG282"/>
  <c r="BF282"/>
  <c r="T282"/>
  <c r="R282"/>
  <c r="P282"/>
  <c r="BI198"/>
  <c r="BH198"/>
  <c r="BG198"/>
  <c r="BF198"/>
  <c r="T198"/>
  <c r="R198"/>
  <c r="P198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52"/>
  <c r="E7"/>
  <c r="E82"/>
  <c i="1" r="L50"/>
  <c r="AM50"/>
  <c r="AM49"/>
  <c r="L49"/>
  <c r="AM47"/>
  <c r="L47"/>
  <c r="L45"/>
  <c r="L44"/>
  <c i="2" r="J579"/>
  <c r="BK509"/>
  <c r="BK418"/>
  <c r="BK185"/>
  <c r="J859"/>
  <c r="BK820"/>
  <c r="J762"/>
  <c r="BK653"/>
  <c r="BK337"/>
  <c r="BK892"/>
  <c r="BK319"/>
  <c r="J765"/>
  <c r="BK698"/>
  <c r="BK574"/>
  <c r="J418"/>
  <c i="3" r="J111"/>
  <c r="BK114"/>
  <c i="2" r="J657"/>
  <c r="J574"/>
  <c r="BK498"/>
  <c r="J424"/>
  <c r="BK113"/>
  <c r="J852"/>
  <c r="BK806"/>
  <c r="J756"/>
  <c r="J647"/>
  <c r="BK191"/>
  <c r="BK675"/>
  <c r="BK313"/>
  <c r="J879"/>
  <c r="BK702"/>
  <c r="BK587"/>
  <c r="BK482"/>
  <c i="3" r="J109"/>
  <c i="2" r="J653"/>
  <c r="BK554"/>
  <c r="J494"/>
  <c r="J430"/>
  <c r="BK149"/>
  <c r="J107"/>
  <c r="J833"/>
  <c r="J789"/>
  <c r="J743"/>
  <c r="BK463"/>
  <c r="J173"/>
  <c r="J628"/>
  <c r="J785"/>
  <c r="BK707"/>
  <c r="J598"/>
  <c r="BK494"/>
  <c r="BK343"/>
  <c i="3" r="J114"/>
  <c r="BK89"/>
  <c i="2" r="BK833"/>
  <c r="BK779"/>
  <c r="J663"/>
  <c r="J367"/>
  <c r="BK635"/>
  <c r="BK294"/>
  <c r="BK879"/>
  <c r="BK647"/>
  <c r="BK535"/>
  <c r="BK387"/>
  <c i="3" r="J89"/>
  <c i="2" r="BK632"/>
  <c r="BK525"/>
  <c r="BK447"/>
  <c r="J282"/>
  <c r="J101"/>
  <c r="BK839"/>
  <c r="BK796"/>
  <c r="J747"/>
  <c r="BK610"/>
  <c r="J294"/>
  <c r="BK424"/>
  <c r="J137"/>
  <c r="BK732"/>
  <c r="J591"/>
  <c r="J531"/>
  <c r="J337"/>
  <c i="3" r="BK92"/>
  <c r="J101"/>
  <c i="2" r="BK617"/>
  <c r="BK547"/>
  <c r="J488"/>
  <c r="J387"/>
  <c r="BK161"/>
  <c r="BK886"/>
  <c r="BK826"/>
  <c r="J768"/>
  <c r="BK657"/>
  <c r="BK331"/>
  <c r="J632"/>
  <c r="BK373"/>
  <c r="BK915"/>
  <c r="BK762"/>
  <c r="J541"/>
  <c r="BK393"/>
  <c r="BK107"/>
  <c r="J698"/>
  <c r="J567"/>
  <c r="J504"/>
  <c r="BK349"/>
  <c r="BK137"/>
  <c r="J899"/>
  <c r="J845"/>
  <c r="J806"/>
  <c r="J707"/>
  <c r="J453"/>
  <c r="J325"/>
  <c r="J909"/>
  <c r="J440"/>
  <c r="BK198"/>
  <c r="J113"/>
  <c r="BK743"/>
  <c r="J554"/>
  <c r="BK407"/>
  <c r="BK95"/>
  <c i="3" r="J106"/>
  <c i="2" r="J873"/>
  <c r="J831"/>
  <c r="BK765"/>
  <c r="J702"/>
  <c r="J436"/>
  <c r="BK155"/>
  <c r="BK367"/>
  <c r="BK119"/>
  <c r="BK747"/>
  <c r="J562"/>
  <c r="BK414"/>
  <c r="J167"/>
  <c i="3" r="BK97"/>
  <c i="2" r="BK591"/>
  <c r="BK562"/>
  <c r="J498"/>
  <c r="J307"/>
  <c r="J119"/>
  <c r="BK866"/>
  <c r="BK831"/>
  <c r="BK789"/>
  <c r="J711"/>
  <c r="BK458"/>
  <c r="J915"/>
  <c r="J447"/>
  <c r="J155"/>
  <c r="J779"/>
  <c r="J641"/>
  <c r="J509"/>
  <c r="J381"/>
  <c r="BK101"/>
  <c i="3" r="J97"/>
  <c r="BK101"/>
  <c i="2" r="J587"/>
  <c r="BK531"/>
  <c r="J463"/>
  <c r="J313"/>
  <c r="J131"/>
  <c r="J866"/>
  <c r="BK814"/>
  <c r="BK785"/>
  <c r="J692"/>
  <c r="J357"/>
  <c r="J161"/>
  <c r="BK469"/>
  <c r="J149"/>
  <c r="J771"/>
  <c r="BK669"/>
  <c r="BK567"/>
  <c r="BK504"/>
  <c r="BK325"/>
  <c i="3" r="J103"/>
  <c i="2" r="J583"/>
  <c r="BK521"/>
  <c r="J476"/>
  <c r="J414"/>
  <c r="J191"/>
  <c r="BK873"/>
  <c r="J814"/>
  <c r="BK771"/>
  <c r="J675"/>
  <c r="J393"/>
  <c r="J288"/>
  <c r="BK663"/>
  <c r="J331"/>
  <c r="BK131"/>
  <c r="BK768"/>
  <c r="BK679"/>
  <c r="BK583"/>
  <c r="BK440"/>
  <c r="BK301"/>
  <c i="3" r="J94"/>
  <c r="J87"/>
  <c i="2" r="J903"/>
  <c r="BK845"/>
  <c r="J810"/>
  <c r="BK753"/>
  <c r="BK641"/>
  <c r="J319"/>
  <c r="BK903"/>
  <c r="BK476"/>
  <c r="J143"/>
  <c r="BK759"/>
  <c r="BK604"/>
  <c r="J521"/>
  <c r="J349"/>
  <c i="1" r="AS54"/>
  <c i="2" r="J679"/>
  <c r="BK541"/>
  <c r="J482"/>
  <c r="BK357"/>
  <c r="BK143"/>
  <c r="J892"/>
  <c r="BK810"/>
  <c r="BK776"/>
  <c r="J669"/>
  <c r="J400"/>
  <c r="J179"/>
  <c r="J617"/>
  <c r="BK179"/>
  <c r="J95"/>
  <c r="J753"/>
  <c r="BK623"/>
  <c r="J547"/>
  <c r="BK400"/>
  <c r="BK282"/>
  <c i="3" r="BK111"/>
  <c r="BK109"/>
  <c i="2" r="BK598"/>
  <c r="J515"/>
  <c r="BK453"/>
  <c r="J198"/>
  <c r="BK909"/>
  <c r="J839"/>
  <c r="J796"/>
  <c r="J732"/>
  <c r="J604"/>
  <c r="BK899"/>
  <c r="BK430"/>
  <c r="BK125"/>
  <c r="BK739"/>
  <c r="BK628"/>
  <c r="J525"/>
  <c r="J373"/>
  <c i="3" r="BK87"/>
  <c i="2" r="J610"/>
  <c r="J535"/>
  <c r="J458"/>
  <c r="BK288"/>
  <c r="J125"/>
  <c r="BK852"/>
  <c r="J826"/>
  <c r="J759"/>
  <c r="J623"/>
  <c r="J343"/>
  <c r="J301"/>
  <c r="J886"/>
  <c r="J407"/>
  <c r="BK167"/>
  <c r="BK756"/>
  <c r="J635"/>
  <c r="BK515"/>
  <c r="BK381"/>
  <c i="3" r="BK94"/>
  <c r="J92"/>
  <c r="BK106"/>
  <c i="2" r="BK859"/>
  <c r="J820"/>
  <c r="J739"/>
  <c r="J469"/>
  <c r="J185"/>
  <c r="BK692"/>
  <c r="BK436"/>
  <c r="BK173"/>
  <c r="J776"/>
  <c r="BK711"/>
  <c r="BK579"/>
  <c r="BK488"/>
  <c r="BK307"/>
  <c i="3" r="BK103"/>
  <c i="2" l="1" r="R907"/>
  <c r="P94"/>
  <c r="BK475"/>
  <c r="J475"/>
  <c r="J62"/>
  <c r="BK573"/>
  <c r="J573"/>
  <c r="J63"/>
  <c r="T616"/>
  <c r="R652"/>
  <c r="P738"/>
  <c r="P784"/>
  <c r="BK851"/>
  <c r="J851"/>
  <c r="J68"/>
  <c r="BK898"/>
  <c r="J898"/>
  <c r="J69"/>
  <c i="3" r="T86"/>
  <c r="P100"/>
  <c r="R108"/>
  <c i="2" r="T94"/>
  <c r="R475"/>
  <c r="T573"/>
  <c r="R616"/>
  <c r="P652"/>
  <c r="BK738"/>
  <c r="J738"/>
  <c r="J66"/>
  <c r="T784"/>
  <c r="T851"/>
  <c r="T898"/>
  <c i="3" r="P86"/>
  <c r="T100"/>
  <c i="2" r="R94"/>
  <c r="P475"/>
  <c r="P573"/>
  <c r="P616"/>
  <c r="T652"/>
  <c r="T738"/>
  <c r="BK784"/>
  <c r="J784"/>
  <c r="J67"/>
  <c r="P851"/>
  <c r="R898"/>
  <c i="3" r="BK86"/>
  <c r="J86"/>
  <c r="J61"/>
  <c r="BK100"/>
  <c r="J100"/>
  <c r="J62"/>
  <c r="R100"/>
  <c r="P108"/>
  <c i="2" r="BK94"/>
  <c r="J94"/>
  <c r="J61"/>
  <c r="T475"/>
  <c r="R573"/>
  <c r="BK616"/>
  <c r="J616"/>
  <c r="J64"/>
  <c r="BK652"/>
  <c r="J652"/>
  <c r="J65"/>
  <c r="R738"/>
  <c r="R784"/>
  <c r="R851"/>
  <c r="P898"/>
  <c i="3" r="R86"/>
  <c r="R85"/>
  <c r="R84"/>
  <c r="BK108"/>
  <c r="J108"/>
  <c r="J63"/>
  <c r="T108"/>
  <c i="2" r="BK908"/>
  <c r="J908"/>
  <c r="J71"/>
  <c i="3" r="BK113"/>
  <c r="J113"/>
  <c r="J64"/>
  <c i="2" r="BK914"/>
  <c r="J914"/>
  <c r="J72"/>
  <c i="3" r="J78"/>
  <c r="F81"/>
  <c r="BE92"/>
  <c r="BE114"/>
  <c r="BE89"/>
  <c r="BE94"/>
  <c r="BE106"/>
  <c r="BE109"/>
  <c r="E74"/>
  <c r="BE87"/>
  <c r="BE103"/>
  <c r="BE97"/>
  <c r="BE101"/>
  <c r="BE111"/>
  <c i="2" r="J86"/>
  <c r="F89"/>
  <c r="BE119"/>
  <c r="BE125"/>
  <c r="BE137"/>
  <c r="BE155"/>
  <c r="BE173"/>
  <c r="BE179"/>
  <c r="BE191"/>
  <c r="BE288"/>
  <c r="BE313"/>
  <c r="BE349"/>
  <c r="BE424"/>
  <c r="BE430"/>
  <c r="BE453"/>
  <c r="BE469"/>
  <c r="BE498"/>
  <c r="BE504"/>
  <c r="BE509"/>
  <c r="BE531"/>
  <c r="BE562"/>
  <c r="BE567"/>
  <c r="BE574"/>
  <c r="BE579"/>
  <c r="BE591"/>
  <c r="BE610"/>
  <c r="BE617"/>
  <c r="BE657"/>
  <c r="BE663"/>
  <c r="BE702"/>
  <c r="BE707"/>
  <c r="BE711"/>
  <c r="BE743"/>
  <c r="BE747"/>
  <c r="BE756"/>
  <c r="BE765"/>
  <c r="BE768"/>
  <c r="BE776"/>
  <c r="BE779"/>
  <c r="E48"/>
  <c r="BE101"/>
  <c r="BE185"/>
  <c r="BE282"/>
  <c r="BE301"/>
  <c r="BE331"/>
  <c r="BE343"/>
  <c r="BE357"/>
  <c r="BE387"/>
  <c r="BE393"/>
  <c r="BE447"/>
  <c r="BE458"/>
  <c r="BE641"/>
  <c r="BE647"/>
  <c r="BE653"/>
  <c r="BE899"/>
  <c r="BE903"/>
  <c r="BE909"/>
  <c r="BE915"/>
  <c r="BE95"/>
  <c r="BE107"/>
  <c r="BE113"/>
  <c r="BE131"/>
  <c r="BE143"/>
  <c r="BE149"/>
  <c r="BE161"/>
  <c r="BE198"/>
  <c r="BE307"/>
  <c r="BE373"/>
  <c r="BE407"/>
  <c r="BE414"/>
  <c r="BE418"/>
  <c r="BE440"/>
  <c r="BE463"/>
  <c r="BE476"/>
  <c r="BE598"/>
  <c r="BE604"/>
  <c r="BE623"/>
  <c r="BE628"/>
  <c r="BE632"/>
  <c r="BE675"/>
  <c r="BE679"/>
  <c r="BE692"/>
  <c r="BE698"/>
  <c r="BE732"/>
  <c r="BE739"/>
  <c r="BE753"/>
  <c r="BE759"/>
  <c r="BE762"/>
  <c r="BE771"/>
  <c r="BE785"/>
  <c r="BE789"/>
  <c r="BE796"/>
  <c r="BE806"/>
  <c r="BE810"/>
  <c r="BE814"/>
  <c r="BE820"/>
  <c r="BE826"/>
  <c r="BE831"/>
  <c r="BE833"/>
  <c r="BE839"/>
  <c r="BE845"/>
  <c r="BE852"/>
  <c r="BE859"/>
  <c r="BE866"/>
  <c r="BE873"/>
  <c r="BE886"/>
  <c r="BE892"/>
  <c r="BE167"/>
  <c r="BE294"/>
  <c r="BE319"/>
  <c r="BE325"/>
  <c r="BE337"/>
  <c r="BE367"/>
  <c r="BE381"/>
  <c r="BE400"/>
  <c r="BE436"/>
  <c r="BE482"/>
  <c r="BE488"/>
  <c r="BE494"/>
  <c r="BE515"/>
  <c r="BE521"/>
  <c r="BE525"/>
  <c r="BE535"/>
  <c r="BE541"/>
  <c r="BE547"/>
  <c r="BE554"/>
  <c r="BE583"/>
  <c r="BE587"/>
  <c r="BE635"/>
  <c r="BE669"/>
  <c r="BE879"/>
  <c i="3" r="J34"/>
  <c i="1" r="AW56"/>
  <c i="2" r="J34"/>
  <c i="1" r="AW55"/>
  <c i="2" r="F35"/>
  <c i="1" r="BB55"/>
  <c i="3" r="F37"/>
  <c i="1" r="BD56"/>
  <c i="3" r="F34"/>
  <c i="1" r="BA56"/>
  <c i="3" r="F35"/>
  <c i="1" r="BB56"/>
  <c i="3" r="F36"/>
  <c i="1" r="BC56"/>
  <c i="2" r="F34"/>
  <c i="1" r="BA55"/>
  <c i="2" r="F36"/>
  <c i="1" r="BC55"/>
  <c i="2" r="F37"/>
  <c i="1" r="BD55"/>
  <c i="3" l="1" r="P85"/>
  <c r="P84"/>
  <c i="1" r="AU56"/>
  <c i="3" r="T85"/>
  <c r="T84"/>
  <c i="2" r="R93"/>
  <c r="R92"/>
  <c r="P93"/>
  <c r="P92"/>
  <c i="1" r="AU55"/>
  <c i="2" r="T93"/>
  <c r="T92"/>
  <c r="BK907"/>
  <c r="J907"/>
  <c r="J70"/>
  <c i="3" r="BK85"/>
  <c r="J85"/>
  <c r="J60"/>
  <c i="2" r="BK93"/>
  <c r="J93"/>
  <c r="J60"/>
  <c i="1" r="BC54"/>
  <c r="W32"/>
  <c r="BB54"/>
  <c r="W31"/>
  <c r="BD54"/>
  <c r="W33"/>
  <c r="BA54"/>
  <c r="W30"/>
  <c i="3" r="F33"/>
  <c i="1" r="AZ56"/>
  <c i="3" r="J33"/>
  <c i="1" r="AV56"/>
  <c r="AT56"/>
  <c i="2" r="F33"/>
  <c i="1" r="AZ55"/>
  <c i="2" r="J33"/>
  <c i="1" r="AV55"/>
  <c r="AT55"/>
  <c i="2" l="1" r="BK92"/>
  <c r="J92"/>
  <c i="3" r="BK84"/>
  <c r="J84"/>
  <c r="J59"/>
  <c i="1" r="AU54"/>
  <c r="AX54"/>
  <c r="AW54"/>
  <c r="AK30"/>
  <c i="2" r="J30"/>
  <c i="1" r="AG55"/>
  <c r="AY54"/>
  <c r="AZ54"/>
  <c r="W29"/>
  <c i="2" l="1" r="J39"/>
  <c r="J59"/>
  <c i="1" r="AN55"/>
  <c i="3" r="J30"/>
  <c i="1" r="AG56"/>
  <c r="AG54"/>
  <c r="AK26"/>
  <c r="AV54"/>
  <c r="AK29"/>
  <c r="AK35"/>
  <c i="3" l="1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<sst xmlns="http://schemas.openxmlformats.org/spreadsheetml/2006/main">
  <si>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</si>
  <si>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</si>
  <si>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</si>
  <si>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</si>
  <si>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</si>
  <si>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{f9a087c6-ffec-4d33-a288-4e204dcba952}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</si>
  <si>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</si>
  <si>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</si>
  <si>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</si>
  <si>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</si>
  <si>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</si>
  <si>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</si>
  <si>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</si>
  <si>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</si>
  <si>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</si>
  <si>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</si>
  <si>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</si>
  <si>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VC1 v k.ú. Kouty u Poděbrad</t>
  </si>
  <si>
    <t>KSO:</t>
  </si>
  <si>
    <t>822 29</t>
  </si>
  <si>
    <t>CC-CZ:</t>
  </si>
  <si>
    <t/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</si>
  <si>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</si>
  <si>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</si>
  <si>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</si>
  <si>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</si>
  <si>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</si>
  <si>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</si>
  <si>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</si>
  <si>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</si>
  <si>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</si>
  <si>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</si>
  <si>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</si>
  <si>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</si>
  <si>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</si>
  <si>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</si>
  <si>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</si>
  <si>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</si>
  <si>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</si>
  <si>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</si>
  <si>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</si>
  <si>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</si>
  <si>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</si>
  <si>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</si>
  <si>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</si>
  <si>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</si>
  <si>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</si>
  <si>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</si>
  <si>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</si>
  <si>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</si>
  <si>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</si>
  <si>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</si>
  <si>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</si>
  <si>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</si>
  <si>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</si>
  <si>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</si>
  <si>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</si>
  <si>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</si>
  <si>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</si>
  <si>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</si>
  <si>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</si>
  <si>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</si>
  <si>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</si>
  <si>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</si>
  <si>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</si>
  <si>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</si>
  <si>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</si>
  <si>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</si>
  <si>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</si>
  <si>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</si>
  <si>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</si>
  <si>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</si>
  <si>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</si>
  <si>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</si>
  <si>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</si>
  <si>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</si>
  <si>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</si>
  <si>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</si>
  <si>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</si>
  <si>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VC1</t>
  </si>
  <si>
    <t>STA</t>
  </si>
  <si>
    <t>1</t>
  </si>
  <si>
    <t>{f4460242-3e06-46d8-8eba-cab0f3584204}</t>
  </si>
  <si>
    <t>2</t>
  </si>
  <si>
    <t>VON</t>
  </si>
  <si>
    <t>Vedlejší a ostatní náklady</t>
  </si>
  <si>
    <t>{6792f112-fc54-4cf6-8623-6e8bbbeedce8}</t>
  </si>
  <si>
    <t>jáma</t>
  </si>
  <si>
    <t>99,488</t>
  </si>
  <si>
    <t>obnova</t>
  </si>
  <si>
    <t>406,4</t>
  </si>
  <si>
    <t>KRYCÍ LIST SOUPISU PRACÍ</t>
  </si>
  <si>
    <t>polcesta</t>
  </si>
  <si>
    <t>6552,8</t>
  </si>
  <si>
    <t>Objekt:</t>
  </si>
  <si>
    <t>SO 101 - Polní cesta VC1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</si>
  <si>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</si>
  <si>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</si>
  <si>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</si>
  <si>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</si>
  <si>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</si>
  <si>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</si>
  <si>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</si>
  <si>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</si>
  <si>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</si>
  <si>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</si>
  <si>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</si>
  <si>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</si>
  <si>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</si>
  <si>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</si>
  <si>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</si>
  <si>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</si>
  <si>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</si>
  <si>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</si>
  <si>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</si>
  <si>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</si>
  <si>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</si>
  <si>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</si>
  <si>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</si>
  <si>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</si>
  <si>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</si>
  <si>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</si>
  <si>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</si>
  <si>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</si>
  <si>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</si>
  <si>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</si>
  <si>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</si>
  <si>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</si>
  <si>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</si>
  <si>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</si>
  <si>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</si>
  <si>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</si>
  <si>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</si>
  <si>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</si>
  <si>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</si>
  <si>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01</t>
  </si>
  <si>
    <t>4</t>
  </si>
  <si>
    <t>2036482191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</si>
  <si>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</si>
  <si>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</si>
  <si>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</si>
  <si>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https://podminky.urs.cz/item/CS_URS_2021_01/111211101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</si>
  <si>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</si>
  <si>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</si>
  <si>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VV</t>
  </si>
  <si>
    <t>"dle PD C.3 v korytě"120</t>
  </si>
  <si>
    <t>Součet</t>
  </si>
  <si>
    <t>111301111</t>
  </si>
  <si>
    <t>Sejmutí drnu tl do 100 mm s přemístěním do 50 m nebo naložením na dopravní prostředek</t>
  </si>
  <si>
    <t>438105768</t>
  </si>
  <si>
    <t>Sejmutí drnu tl. do 100 mm, v jakékoliv ploše</t>
  </si>
  <si>
    <t>https://podminky.urs.cz/item/CS_URS_2021_01/111301111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</si>
  <si>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</si>
  <si>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"travnaté úseky podél cesty v prům.šířce 0,5m"1540,5</t>
  </si>
  <si>
    <t>3</t>
  </si>
  <si>
    <t>112101122</t>
  </si>
  <si>
    <t>Odstranění stromů jehličnatých průměru kmene do 500 mm</t>
  </si>
  <si>
    <t>kus</t>
  </si>
  <si>
    <t>835370476</t>
  </si>
  <si>
    <t>Odstranění stromů s odřezáním kmene a s odvětvením jehličnatých bez odkornění, průměru kmene přes 300 do 500 mm</t>
  </si>
  <si>
    <t>https://podminky.urs.cz/item/CS_URS_2021_01/112101122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</si>
  <si>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</si>
  <si>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"v korytě"2</t>
  </si>
  <si>
    <t>112151112</t>
  </si>
  <si>
    <t>Směrové kácení stromů s rozřezáním a odvětvením D kmene do 300 mm</t>
  </si>
  <si>
    <t>-488041642</t>
  </si>
  <si>
    <t>Pokácení stromu směrové v celku s odřezáním kmene a s odvětvením průměru kmene přes 200 do 300 mm</t>
  </si>
  <si>
    <t>https://podminky.urs.cz/item/CS_URS_2021_01/112151112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</si>
  <si>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</si>
  <si>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"dle PD v korytě"4</t>
  </si>
  <si>
    <t>5</t>
  </si>
  <si>
    <t>112155215</t>
  </si>
  <si>
    <t>Štěpkování solitérních stromků a větví průměru kmene do 300 mm s naložením</t>
  </si>
  <si>
    <t>-295203806</t>
  </si>
  <si>
    <t>Štěpkování s naložením na dopravní prostředek a odvozem do 20 km stromků a větví solitérů, průměru kmene do 300 mm</t>
  </si>
  <si>
    <t>https://podminky.urs.cz/item/CS_URS_2021_01/112155215</t>
  </si>
  <si>
    <t xml:space="preserve">Poznámka k souboru cen:_x000d_
1. Měrnou jednotkou pro ceny -5115 až -5225 je kus stromku, daný průměrem kmene._x000d_
2. Průměr kmene se měří v místě řezu na základě dvojího na sebe kolmého měření a následného zprůměrování naměřených hodnot. Doporučená výška měření je 0,15 m nad terénem. V případě přítomnosti výrazných kořenových náběhů je měření prováděno nad nimi. Doporučená výška v tomto případě je v rozmezí 0,15-0,45 m nad povrchem stávajícího terénu._x000d_
3. Náklady na štěpkování stromků a větví o průměru kmene na řezné ploše větší než 700 mm se oceňují individuálně._x000d_
4. U cen -5311 a -5315 se u středně hustého porostu uvažuje hustota do 3 kusů na m2, u hustého porostu přes 3 kusy na m2._x000d_
</t>
  </si>
  <si>
    <t>"dle pol.č.112151112, štěpku si odebere obec Kouty"4</t>
  </si>
  <si>
    <t>6</t>
  </si>
  <si>
    <t>112155315</t>
  </si>
  <si>
    <t>Štěpkování keřového porostu hustého s naložením</t>
  </si>
  <si>
    <t>1661397791</t>
  </si>
  <si>
    <t>Štěpkování s naložením na dopravní prostředek a odvozem do 20 km keřového porostu hustého</t>
  </si>
  <si>
    <t>https://podminky.urs.cz/item/CS_URS_2021_01/112155315</t>
  </si>
  <si>
    <t>" dle pol.č.111211101, štěpku si odebere obec Kouty"120</t>
  </si>
  <si>
    <t>7</t>
  </si>
  <si>
    <t>112201112</t>
  </si>
  <si>
    <t>Odstranění pařezů D do 0,3 m v rovině a svahu 1:5 s odklizením do 20 m a zasypáním jámy</t>
  </si>
  <si>
    <t>-1852681653</t>
  </si>
  <si>
    <t>Odstranění pařezu v rovině nebo na svahu do 1:5 o průměru pařezu na řezné ploše přes 200 do 300 mm</t>
  </si>
  <si>
    <t>https://podminky.urs.cz/item/CS_URS_2021_01/112201112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</si>
  <si>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</si>
  <si>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8</t>
  </si>
  <si>
    <t>112201134</t>
  </si>
  <si>
    <t>Odstranění pařezů D do 0,5 m ve svahu do 1:2 s odklizením do 20 m a zasypáním jámy</t>
  </si>
  <si>
    <t>1718480472</t>
  </si>
  <si>
    <t>Odstranění pařezu na svahu přes 1:5 do 1:2 o průměru pařezu na řezné ploše přes 400 do 500 mm</t>
  </si>
  <si>
    <t>https://podminky.urs.cz/item/CS_URS_2021_01/112201134</t>
  </si>
  <si>
    <t>"dle PD v korytě"2</t>
  </si>
  <si>
    <t>9</t>
  </si>
  <si>
    <t>113105113</t>
  </si>
  <si>
    <t>Rozebrání dlažeb z lomového kamene kladených na MC vyspárované MC</t>
  </si>
  <si>
    <t>91545348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</si>
  <si>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</si>
  <si>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https://podminky.urs.cz/item/CS_URS_2021_01/113105113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</si>
  <si>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 získaného rozebráním dlažeb, které se oceňuje cenami části A 03 ceníku 800-1 Zemní práce._x000d_
3. Přemístění vybourané dlažby z lomového kamene včetně materiálu z lože a spár na vzdálenost přes 3 m se oceňuje cenami souborů cen 997 22-1 Vodorovná doprava suti a vybouraných hmot._x000d_
</t>
  </si>
  <si>
    <t>"stávající dlažba propustku"12</t>
  </si>
  <si>
    <t>10</t>
  </si>
  <si>
    <t>113106171</t>
  </si>
  <si>
    <t>Rozebrání dlažeb vozovek ze zámkové dlažby s ložem z kameniva ručně</t>
  </si>
  <si>
    <t>416941301</t>
  </si>
  <si>
    <t>Rozebrání dlažeb a dílců vozovek a ploch s přemístěním hmot na skládku na vzdálenost do 3 m nebo s naložením na dopravní prostředek, s jakoukoliv výplní spár ručně ze zámkové dlažby s ložem z kameniva</t>
  </si>
  <si>
    <t>https://podminky.urs.cz/item/CS_URS_2021_01/113106171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</si>
  <si>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</si>
  <si>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"rozebrání dlažby"6*1</t>
  </si>
  <si>
    <t>11</t>
  </si>
  <si>
    <t>113107223</t>
  </si>
  <si>
    <t>Odstranění podkladu z kameniva drceného tl 300 mm strojně pl přes 200 m2</t>
  </si>
  <si>
    <t>-705467511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</si>
  <si>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</si>
  <si>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https://podminky.urs.cz/item/CS_URS_2021_01/113107223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</si>
  <si>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</si>
  <si>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"dle PD obnova vozovky na zú"416</t>
  </si>
  <si>
    <t>12</t>
  </si>
  <si>
    <t>113154123</t>
  </si>
  <si>
    <t>Frézování živičného krytu tl 50 mm pruh š 1 m pl do 500 m2 bez překážek v trase</t>
  </si>
  <si>
    <t>-311190067</t>
  </si>
  <si>
    <t>Frézování živičného podkladu nebo krytu s naložením na dopravní prostředek plochy do 500 m2 bez překážek v trase pruhu šířky přes 0,5 m do 1 m, tloušťky vrstvy 50 mm</t>
  </si>
  <si>
    <t>https://podminky.urs.cz/item/CS_URS_2021_01/113154123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</si>
  <si>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</si>
  <si>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"obnova stávající asfaltové vozovky" 416</t>
  </si>
  <si>
    <t>13</t>
  </si>
  <si>
    <t>113154124</t>
  </si>
  <si>
    <t>Frézování živičného krytu tl 100 mm pruh š 1 m pl do 500 m2 bez překážek v trase</t>
  </si>
  <si>
    <t>2061842649</t>
  </si>
  <si>
    <t>Frézování živičného podkladu nebo krytu s naložením na dopravní prostředek plochy do 500 m2 bez překážek v trase pruhu šířky přes 0,5 m do 1 m, tloušťky vrstvy 100 mm</t>
  </si>
  <si>
    <t>https://podminky.urs.cz/item/CS_URS_2021_01/113154124</t>
  </si>
  <si>
    <t>14</t>
  </si>
  <si>
    <t>115101202</t>
  </si>
  <si>
    <t>Čerpání vody na dopravní výšku do 10 m průměrný přítok do 1000 l/min</t>
  </si>
  <si>
    <t>hod</t>
  </si>
  <si>
    <t>854034277</t>
  </si>
  <si>
    <t>Čerpání vody na dopravní výšku do 10 m s uvažovaným průměrným přítokem přes 500 do 1 000 l/min</t>
  </si>
  <si>
    <t>https://podminky.urs.cz/item/CS_URS_2021_01/115101202</t>
  </si>
  <si>
    <t xml:space="preserve">Poznámka k souboru cen:_x000d_
1.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2. V cenách jsou započteny i náklady montáž a demontáž potrubí nebo hadice v délce do 20 m. Pro převedení vody na vzdálenost větší než 20 m se použijí položky souboru cen 115 00-11 Převedení vody potrubím tohoto katalogu._x000d_
3. V cenách nejsou započteny náklady na zřízení čerpacích jímek nebo projektovaných studní:_x000d_
a) kopaných; tyto se oceňují příslušnými cenami části A03 Hloubené vykopávky._x000d_
b) vrtaných; tyto se oceňují příslušnými cenami katalogu 800-2 Zvláštní zakládání objektů._x000d_
4. Doba, po kterou nejsou čerpadla v činnosti, se neoceňuje. Výjimkou je přerušení čerpání vody na dobu do 15 minut jednotlivě; toto přerušení se od doby čerpání neodečítá._x000d_
5. Dopravní výškou vody se rozumí svislá vzdálenost mezi hladinou vody v jímce sníženou čerpáním a vodorovnou rovinou proloženou osou nejvyššího bodu výtlačného potrubí._x000d_
6. Množství jednotek se určuje v hodinách doby, po kterou je jednotlivé čerpadlo, popř. celý soubor čerpadel v činnosti._x000d_
7. Počet měrných jednotek se určí samostatně za každé čerpací místo (jámu, studnu, šachtu)._x000d_
</t>
  </si>
  <si>
    <t>"předpoklad 20 dnů 14hod/den"20*14</t>
  </si>
  <si>
    <t>115101302</t>
  </si>
  <si>
    <t>Pohotovost čerpací soupravy pro dopravní výšku do 10 m přítok do 1000 l/min</t>
  </si>
  <si>
    <t>den</t>
  </si>
  <si>
    <t>-687684195</t>
  </si>
  <si>
    <t>Pohotovost záložní čerpací soupravy pro dopravní výšku do 10 m s uvažovaným průměrným přítokem přes 500 do 1 000 l/min</t>
  </si>
  <si>
    <t>https://podminky.urs.cz/item/CS_URS_2021_01/115101302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</si>
  <si>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</si>
  <si>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"předpoklad 20 dnů"20</t>
  </si>
  <si>
    <t>16</t>
  </si>
  <si>
    <t>121151123</t>
  </si>
  <si>
    <t>Sejmutí ornice plochy přes 500 m2 tl vrstvy do 200 mm strojně</t>
  </si>
  <si>
    <t>-966933064</t>
  </si>
  <si>
    <t>Sejmutí ornice strojně při souvislé ploše přes 500 m2, tl. vrstvy do 200 mm</t>
  </si>
  <si>
    <t>https://podminky.urs.cz/item/CS_URS_2021_01/121151123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</si>
  <si>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</si>
  <si>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"travnaté úseky podél cesty v prům.šířce 0,5m v tl.0,10m"1540,5</t>
  </si>
  <si>
    <t>17</t>
  </si>
  <si>
    <t>122251104</t>
  </si>
  <si>
    <t>Odkopávky a prokopávky nezapažené v hornině třídy těžitelnosti I, skupiny 3 objem do 500 m3 strojně</t>
  </si>
  <si>
    <t>m3</t>
  </si>
  <si>
    <t>-1562146856</t>
  </si>
  <si>
    <t>Odkopávky a prokopávky nezapažené strojně v hornině třídy těžitelnosti I skupiny 3 přes 100 do 500 m3</t>
  </si>
  <si>
    <t>https://podminky.urs.cz/item/CS_URS_2021_01/122251104</t>
  </si>
  <si>
    <t xml:space="preserve">Poznámka k souboru cen:_x000d_
1. V cenách jsou započteny i náklady na přehození výkopku na vzdálenost do 3 m nebo naložení na dopravní prostředek._x000d_
</t>
  </si>
  <si>
    <t>"sanace aktivní zóny obnovy vozovky"416*1,05*0,4</t>
  </si>
  <si>
    <t>"zrušení hrázek"2*4*1,5*1,5</t>
  </si>
  <si>
    <t>18</t>
  </si>
  <si>
    <t>122251106</t>
  </si>
  <si>
    <t>Odkopávky a prokopávky nezapažené v hornině třídy těžitelnosti I, skupiny 3 objem do 5000 m3 strojně</t>
  </si>
  <si>
    <t>-1149772640</t>
  </si>
  <si>
    <t>Odkopávky a prokopávky nezapažené strojně v hornině třídy těžitelnosti I skupiny 3 přes 1 000 do 5 000 m3</t>
  </si>
  <si>
    <t>https://podminky.urs.cz/item/CS_URS_2021_01/122251106</t>
  </si>
  <si>
    <t>Plocha řezu odkopávky z příčných a podélných profilů ve staničení:</t>
  </si>
  <si>
    <t>"staničení 0,080-0,100" (2,9+2,55)/2*20</t>
  </si>
  <si>
    <t>"staničení 0,100-0,120" (2,55+2,6)/2*20</t>
  </si>
  <si>
    <t>"staničení 0,120-0,140" (2,6+2,6)/2*20</t>
  </si>
  <si>
    <t>"staničení 0,140-0,160" (2,6+2,65)/2*20</t>
  </si>
  <si>
    <t>"staničení 0,160-0,180" (2,65+2,1)/2*20</t>
  </si>
  <si>
    <t>"staničení 0,180-0,200" (2,1+2,1)/2*20</t>
  </si>
  <si>
    <t>"staničení 0,200-0,220" (2,1+2,1)/2*20</t>
  </si>
  <si>
    <t>"staničení 0,220-0,240" (2,1+2,4)/2*20</t>
  </si>
  <si>
    <t>"staničení 0,240-0,260" (2,4+3,6)/2*20</t>
  </si>
  <si>
    <t>"staničení 0,260-0,280" (3,6+2,65)/2*20</t>
  </si>
  <si>
    <t>"staničení 0,280-0,300" (2,65+2,25)/2*20</t>
  </si>
  <si>
    <t>"staničení 0,300-0,320" (2,25+2,15)/2*20</t>
  </si>
  <si>
    <t>"staničení 0,320-0,340" (2,15+1,9)/2*20</t>
  </si>
  <si>
    <t>"staničení 0,340-0,360" (1,9+2,4)/2*20</t>
  </si>
  <si>
    <t>"staničení 0,360-0,380" (2,4+1,25)/2*20</t>
  </si>
  <si>
    <t>"staničení 0,380-0,400" (1,25+1,85)/2*20</t>
  </si>
  <si>
    <t>"staničení 0,400-0,440" (1,85+2,9)/2*20</t>
  </si>
  <si>
    <t>"staničení 0,440-0,460" (2,9+2,4)/2*20</t>
  </si>
  <si>
    <t>"staničení 0,460-0,480" (2,4+2,05)/2*20</t>
  </si>
  <si>
    <t>"staničení 0,480-0,500" (2,05+2,25)/2*20</t>
  </si>
  <si>
    <t>"staničení 0,500-0,520" (2,25+2,2)/2*20</t>
  </si>
  <si>
    <t>"staničení 0,520-0,540" (2,2+2,2)/2*20</t>
  </si>
  <si>
    <t>"staničení 0,540-0,560" (2,2+2,2)/2*20</t>
  </si>
  <si>
    <t>"staničení 0,560-0,580" (2,2+2,15)/2*20</t>
  </si>
  <si>
    <t>"staničení 0,580-0,600" (2,15+2,1)/2*20</t>
  </si>
  <si>
    <t>"staničení 0,600-0,620" (2,1+1,45)/2*20</t>
  </si>
  <si>
    <t>"staničení 0,620-0,640" (1,45+1,9)/2*20</t>
  </si>
  <si>
    <t>"staničení 0,640-0,660" (1,9+2,35)/2*20</t>
  </si>
  <si>
    <t>"staničení 0,660-0,680" (2,35+2,25)/2*20</t>
  </si>
  <si>
    <t>"staničení 0,680-0,700" (2,25+1,8)/2*20</t>
  </si>
  <si>
    <t>"staničení 0,700-0,720" (1,8+1,7)/2*20</t>
  </si>
  <si>
    <t>"staničení 0,720-0,740" (1,7+1,1)/2*20</t>
  </si>
  <si>
    <t>"staničení 0,740-0,760" (1,1+0,8)/2*20</t>
  </si>
  <si>
    <t>"staničení 0,760-0,780" (0,8+0,8)/2*20</t>
  </si>
  <si>
    <t>"staničení 0,780-0,800" (0,8+1,25)/2*20</t>
  </si>
  <si>
    <t>"staničení 0,800-0,820" (1,25+1,8)/2*20</t>
  </si>
  <si>
    <t>"staničení 0,820-0,840" (1,8+2,1)/2*20</t>
  </si>
  <si>
    <t>"staničení 0,840-0,860" (2,1+1,85)/2*20</t>
  </si>
  <si>
    <t>"staničení 0,860-0,880" (1,85+2,1)/2*20</t>
  </si>
  <si>
    <t>"staničení 0,880-0,900" (2,1+1,9)/2*20</t>
  </si>
  <si>
    <t>"staničení 0,900-0,920" (1,9+1,9)/2*20</t>
  </si>
  <si>
    <t>"staničení 0,920-0,940" (1,9+3,45)/2*20</t>
  </si>
  <si>
    <t>"staničení 0,940-0,960" (3,45+2,15)/2*20</t>
  </si>
  <si>
    <t>"staničení 0,960-0,980" (2,15+2,4)/2*20</t>
  </si>
  <si>
    <t>"staničení 0,980-1,000" (2,4+2,4)/2*20</t>
  </si>
  <si>
    <t>"staničení 1,000-1,020" (2,4+2,2)/2*20</t>
  </si>
  <si>
    <t>"staničení 1,020-1,040" (2,2+2,0)/2*20</t>
  </si>
  <si>
    <t>"staničení 1,040-1,060" (2,0+1,85)/2*20</t>
  </si>
  <si>
    <t>"staničení 1,060-1,080" (1,85+1,95)/2*20</t>
  </si>
  <si>
    <t>"staničení 1,080-1,100" (1,95+2,3)/2*20</t>
  </si>
  <si>
    <t>"staničení 1,100-1,120" (2,3+2,45)/2*20</t>
  </si>
  <si>
    <t>"staničení 1,120-1,140" (2,45+2,35)/2*20</t>
  </si>
  <si>
    <t>"staničení 1,140-1,160" (2,35+2,5)/2*20</t>
  </si>
  <si>
    <t>"staničení 1,160-1,180" (2,5+2,15)/2*20</t>
  </si>
  <si>
    <t>"staničení 1,180-1,200" (2,15+1,95)/2*20</t>
  </si>
  <si>
    <t>"staničení 1,200-1,220" (1,95+2,2)/2*20</t>
  </si>
  <si>
    <t>"staničení 1,220-1,240" (2,2+2,35)/2*20</t>
  </si>
  <si>
    <t>"staničení 1,240-1,260" (2,35+2,5)/2*20</t>
  </si>
  <si>
    <t>"staničení 1,260-1,280" (2,5+2,25)/2*20</t>
  </si>
  <si>
    <t>"staničení 1,280-1,300" (2,25+2,5)/2*20</t>
  </si>
  <si>
    <t>"staničení 1,300-1,320" (2,5+2,15)/2*20</t>
  </si>
  <si>
    <t>"staničení 1,320-1,340" (2,15+2,0)/2*20</t>
  </si>
  <si>
    <t>"staničení 1,340-1,360" (2,0+2,2)/2*20</t>
  </si>
  <si>
    <t>"staničení 1,360-1,380" (2,2+2,1)/2*20</t>
  </si>
  <si>
    <t>"staničení 1,380-1,400" (2,1+3,05)/2*20</t>
  </si>
  <si>
    <t>"staničení 1,400-1,420" (3,05+2,3)/2*20</t>
  </si>
  <si>
    <t>"staničení 1,420-1,440" (2,3+1,9)/2*20</t>
  </si>
  <si>
    <t>"staničení 1,440-1,460" (1,9+2,0)/2*20</t>
  </si>
  <si>
    <t>"staničení 1,460-1,480" (2,0+2,8)/2*20</t>
  </si>
  <si>
    <t>"staničení 1,480-1,500" (2,8+2,7)/2*20</t>
  </si>
  <si>
    <t>"staničení 1,500-1,520" (2,7+2,15)/2*20</t>
  </si>
  <si>
    <t>"staničení 1,520-1,540" (2,15+2,2)/2*20</t>
  </si>
  <si>
    <t>"staničení 1,540-1,560" (2,2+1,95)/2*20</t>
  </si>
  <si>
    <t>"staničení 1,560-1,580" (1,95+1,55)/2*20</t>
  </si>
  <si>
    <t>"staničení 1,580-1,600" (1,55+1,95)/2*20</t>
  </si>
  <si>
    <t>"staničení 1,600-1,620" (1,95+1,85)/2*20</t>
  </si>
  <si>
    <t>"staničení 1,620-1,640" (1,85+2,75)/2*20</t>
  </si>
  <si>
    <t>"staničení 1,640-1,654" (2,75+2,4)/2*14</t>
  </si>
  <si>
    <t>odkop</t>
  </si>
  <si>
    <t>19</t>
  </si>
  <si>
    <t>129253101</t>
  </si>
  <si>
    <t>Čištění otevřených koryt vodotečí šíře dna do 5 m hl do 2,5 m v hornině třídy těžitelnosti I skupiny 3 strojně</t>
  </si>
  <si>
    <t>-55867836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</si>
  <si>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</si>
  <si>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https://podminky.urs.cz/item/CS_URS_2021_01/129253101</t>
  </si>
  <si>
    <t xml:space="preserve">Poznámka k souboru cen:_x000d_
1. Ceny jsou určeny pro čištění vodních koryt upravených i neupravených na suchu nebo při hloubce vody do 300 mm nad původním dnem._x000d_
2. V cenách jsou započteny i náklady na svislé přehození výkopku._x000d_
3. V cenách nejsou započteny náklady pro vodorovné přemístění nánosu na vzdálenost přes 3 m ; toto přemístění se oceňuje cenami souborů cen 162 ... Vodorovné přemístění výkopku katalogu 800-1 Zemní práce._x000d_
4. Ceny nelze použít pro:_x000d_
a) čištění vodních koryt, které nejsou omezeny po obou stranách zdmi při průměrné tloušťce nánosu přes 500 mm; tyto práce se oceňují podle své povahy cenami souborů cen 124.. Vykopávky pro koryta vodotečí nebo 127 ... Vykopávky pod vodou zářezů pro shybky a jiná podzemní vedení katalogu 800-1 Zemní práce,_x000d_
b) čištění vodních koryt při hloubce vody přes 300 mm; tyto práce se oceňují cenami souboru cen 127... Vykopávky pod vodou zářezů pro shybky a jiná podzemní vedení katalogu 800-1 Zemní práce,_x000d_
c) čištění uzavřených koryt vodotečí; tyto zemní práce se oceňují individuálně;_x000d_
d) shrabání organických naplavenin na břehových plochách po velké vodě; tyto práce se oceňují cenami souboru cen 185 ... Shrabání pokoseného porostu a organických naplavenin._x000d_
5. Čištění otevřených koryt vodotečí při šířce dna do 5 m a hloubce koryta přes 2,5 m a při šířce dna přes 5 m a hloubce koryta přes 5 m se oceňuje tak, že k cenám tohoto souboru cen se vždy připočítává za každých dalších i započatých 1,5 m hloubky jedno přehození výkopku příslušnou cenou souboru cen 166 1.... Přehození neulehlého výkopku katalogu 800-1 Zemní práce._x000d_
6. Množství jednotek se určuje v m3 nánosu z anorganických nebo organických hmot._x000d_
</t>
  </si>
  <si>
    <t>"dno koryta"2*30*1,5</t>
  </si>
  <si>
    <t>20</t>
  </si>
  <si>
    <t>131251203</t>
  </si>
  <si>
    <t>Hloubení jam zapažených v hornině třídy těžitelnosti I, skupiny 3 objem do 100 m3 strojně</t>
  </si>
  <si>
    <t>-1344615754</t>
  </si>
  <si>
    <t>Hloubení zapažených jam a zářezů strojně s urovnáním dna do předepsaného profilu a spádu v hornině třídy těžitelnosti I skupiny 3 přes 50 do 100 m3</t>
  </si>
  <si>
    <t>https://podminky.urs.cz/item/CS_URS_2021_01/131251203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</si>
  <si>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</si>
  <si>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"propustek vč.dlažby a prahů" 2,3*1,5*7,5+2,3*(8,6-1,5)*7,5*0,5+2*2,9*6</t>
  </si>
  <si>
    <t>133212012</t>
  </si>
  <si>
    <t>Hloubení šachet v hornině třídy těžitelnosti I, skupiny 3, plocha výkopu do 20 m2 ručně</t>
  </si>
  <si>
    <t>1216930061</t>
  </si>
  <si>
    <t>Hloubení šachet ručně zapažených i nezapažených v horninách třídy těžitelnosti I skupiny 3, půdorysná plocha výkopu přes 4 do 20 m2</t>
  </si>
  <si>
    <t>https://podminky.urs.cz/item/CS_URS_2021_01/133212012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</si>
  <si>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</si>
  <si>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"dle PD D.1.4"2*3*1,55*2</t>
  </si>
  <si>
    <t>"ul.vp."1,5*1,5*1,5</t>
  </si>
  <si>
    <t>22</t>
  </si>
  <si>
    <t>162201411</t>
  </si>
  <si>
    <t>Vodorovné přemístění kmenů stromů listnatých do 1 km D kmene do 300 mm</t>
  </si>
  <si>
    <t>2098685413</t>
  </si>
  <si>
    <t>Vodorovné přemístění větví, kmenů nebo pařezů s naložením, složením a dopravou do 1000 m kmenů stromů listnatých, průměru přes 100 do 300 mm</t>
  </si>
  <si>
    <t>https://podminky.urs.cz/item/CS_URS_2021_01/162201411</t>
  </si>
  <si>
    <t xml:space="preserve">Poznámka k souboru cen:_x000d_
1. Průměr kmene i pařezu se měří v místě řezu._x000d_
2. Měrná jednotka kus je 1 strom._x000d_
</t>
  </si>
  <si>
    <t>"dle pol.č.112151112"4</t>
  </si>
  <si>
    <t>23</t>
  </si>
  <si>
    <t>162201416</t>
  </si>
  <si>
    <t>Vodorovné přemístění kmenů stromů jehličnatých do 1 km D kmene do 500 mm</t>
  </si>
  <si>
    <t>-1034385122</t>
  </si>
  <si>
    <t>Vodorovné přemístění větví, kmenů nebo pařezů s naložením, složením a dopravou do 1000 m kmenů stromů jehličnatých, průměru přes 300 do 500 mm</t>
  </si>
  <si>
    <t>https://podminky.urs.cz/item/CS_URS_2021_01/162201416</t>
  </si>
  <si>
    <t>"dle pol.č.112101122"2</t>
  </si>
  <si>
    <t>24</t>
  </si>
  <si>
    <t>162201421</t>
  </si>
  <si>
    <t>Vodorovné přemístění pařezů do 1 km D do 300 mm</t>
  </si>
  <si>
    <t>1971397443</t>
  </si>
  <si>
    <t>Vodorovné přemístění větví, kmenů nebo pařezů s naložením, složením a dopravou do 1000 m pařezů kmenů, průměru přes 100 do 300 mm</t>
  </si>
  <si>
    <t>https://podminky.urs.cz/item/CS_URS_2021_01/162201421</t>
  </si>
  <si>
    <t>25</t>
  </si>
  <si>
    <t>162201422</t>
  </si>
  <si>
    <t>Vodorovné přemístění pařezů do 1 km D do 500 mm</t>
  </si>
  <si>
    <t>1264340856</t>
  </si>
  <si>
    <t>Vodorovné přemístění větví, kmenů nebo pařezů s naložením, složením a dopravou do 1000 m pařezů kmenů, průměru přes 300 do 500 mm</t>
  </si>
  <si>
    <t>https://podminky.urs.cz/item/CS_URS_2021_01/162201422</t>
  </si>
  <si>
    <t>"dle pol.č.112201134"2</t>
  </si>
  <si>
    <t>26</t>
  </si>
  <si>
    <t>162301951</t>
  </si>
  <si>
    <t>Příplatek k vodorovnému přemístění kmenů stromů listnatých D kmene do 300 mm ZKD 1 km</t>
  </si>
  <si>
    <t>1070167387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</si>
  <si>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</si>
  <si>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https://podminky.urs.cz/item/CS_URS_2021_01/162301951</t>
  </si>
  <si>
    <t>"do 20km dle pol.č.162201411"4*19</t>
  </si>
  <si>
    <t>27</t>
  </si>
  <si>
    <t>162301962</t>
  </si>
  <si>
    <t>Příplatek k vodorovnému přemístění kmenů stromů jehličnatých D kmene do 500 mm ZKD 1 km</t>
  </si>
  <si>
    <t>1395264230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</si>
  <si>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</si>
  <si>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https://podminky.urs.cz/item/CS_URS_2021_01/162301962</t>
  </si>
  <si>
    <t>19*2</t>
  </si>
  <si>
    <t>28</t>
  </si>
  <si>
    <t>162301971</t>
  </si>
  <si>
    <t>Příplatek k vodorovnému přemístění pařezů D 300 mm ZKD 1 km</t>
  </si>
  <si>
    <t>1828294127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</si>
  <si>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</si>
  <si>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https://podminky.urs.cz/item/CS_URS_2021_01/162301971</t>
  </si>
  <si>
    <t>"do 20km dle pol.č.162201421"19*4</t>
  </si>
  <si>
    <t>29</t>
  </si>
  <si>
    <t>162301972</t>
  </si>
  <si>
    <t>Příplatek k vodorovnému přemístění pařezů D 500 mm ZKD 1 km</t>
  </si>
  <si>
    <t>1660566557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</si>
  <si>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</si>
  <si>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https://podminky.urs.cz/item/CS_URS_2021_01/162301972</t>
  </si>
  <si>
    <t>19*4</t>
  </si>
  <si>
    <t>30</t>
  </si>
  <si>
    <t>162351104</t>
  </si>
  <si>
    <t>Vodorovné přemístění do 1000 m výkopku/sypaniny z horniny třídy těžitelnosti I, skupiny 1 až 3</t>
  </si>
  <si>
    <t>-511638716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</si>
  <si>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</si>
  <si>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https://podminky.urs.cz/item/CS_URS_2021_01/162351104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</si>
  <si>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</si>
  <si>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zeminy na meziskládku"</t>
  </si>
  <si>
    <t>"zemina pro jímku, tam a zpět"(2*6*0,1)*2</t>
  </si>
  <si>
    <t>"ornice pro stavbu, tam a zpět"(2*6*0,3+1540,5*0,1)*2</t>
  </si>
  <si>
    <t>31</t>
  </si>
  <si>
    <t>162751117</t>
  </si>
  <si>
    <t>Vodorovné přemístění do 10000 m výkopku/sypaniny z horniny třídy těžitelnosti I, skupiny 1 až 3</t>
  </si>
  <si>
    <t>1449705321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</si>
  <si>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</si>
  <si>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</si>
  <si>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>"odkopávky"3360,55+192,72</t>
  </si>
  <si>
    <t>"drn"1540,5*0,1</t>
  </si>
  <si>
    <t>"pročištění koryta"90</t>
  </si>
  <si>
    <t>"šachty, jámy"121,91+21,975</t>
  </si>
  <si>
    <t>"zemní práce kolem propustku"-40</t>
  </si>
  <si>
    <t>32</t>
  </si>
  <si>
    <t>162751119</t>
  </si>
  <si>
    <t>Příplatek k vodorovnému přemístění výkopku/sypaniny z horniny třídy těžitelnosti I, skupiny 1 až 3 ZKD 1000 m přes 10000 m</t>
  </si>
  <si>
    <t>-1607397037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</si>
  <si>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</si>
  <si>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</si>
  <si>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"do 30km"3901,205*20</t>
  </si>
  <si>
    <t>33</t>
  </si>
  <si>
    <t>167151111</t>
  </si>
  <si>
    <t>Nakládání výkopku z hornin třídy těžitelnosti I, skupiny 1 až 3 přes 100 m3</t>
  </si>
  <si>
    <t>-677000044</t>
  </si>
  <si>
    <t>Nakládání, skládání a překládání neulehlého výkopku nebo sypaniny strojně nakládání, množství přes 100 m3, z hornin třídy těžitelnosti I, skupiny 1 až 3</t>
  </si>
  <si>
    <t>https://podminky.urs.cz/item/CS_URS_2021_01/167151111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</si>
  <si>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</si>
  <si>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"zemina pro jímku, tam a zpět"2*6*0,1</t>
  </si>
  <si>
    <t>"ornice pro stavbu, tam a zpět"2*6*0,3+1540,5*0,1</t>
  </si>
  <si>
    <t>34</t>
  </si>
  <si>
    <t>171153101</t>
  </si>
  <si>
    <t xml:space="preserve">Zemní hrázky melioračních kanálů z horniny třídy těžitelnosti I a II, skupiny 1 až 4 </t>
  </si>
  <si>
    <t>-535367388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</si>
  <si>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</si>
  <si>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https://podminky.urs.cz/item/CS_URS_2021_01/171153101</t>
  </si>
  <si>
    <t xml:space="preserve">Poznámka k souboru cen:_x000d_
1. V ceně nejsou započteny náklady na úpravy pláně na koruně hrázek a na svahování na bocích hrázek; tyto zemní práce se oceňují cenami souborů cen 181 Úprava pláně vyrovnáním výškových rozdílů a 182 Svahování trvalých svahů do projektovaných profilů._x000d_
</t>
  </si>
  <si>
    <t>"při provádění propustku"2*4*1,5*1,5</t>
  </si>
  <si>
    <t>35</t>
  </si>
  <si>
    <t>171201231</t>
  </si>
  <si>
    <t>Poplatek za uložení zeminy a kamení na recyklační skládce (skládkovné) kód odpadu 17 05 04</t>
  </si>
  <si>
    <t>t</t>
  </si>
  <si>
    <t>-476924621</t>
  </si>
  <si>
    <t>Poplatek za uložení stavebního odpadu na recyklační skládce (skládkovné) zeminy a kamení zatříděného do Katalogu odpadů pod kódem 17 05 04</t>
  </si>
  <si>
    <t>https://podminky.urs.cz/item/CS_URS_2021_01/171201231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</si>
  <si>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</si>
  <si>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3901,205*1,85</t>
  </si>
  <si>
    <t>36</t>
  </si>
  <si>
    <t>171211101</t>
  </si>
  <si>
    <t>Uložení sypaniny do násypů nezhutněných ručně</t>
  </si>
  <si>
    <t>848221846</t>
  </si>
  <si>
    <t>Uložení sypanin do násypů ručně s rozprostřením sypaniny ve vrstvách a s hrubým urovnáním nezhutněných jakékoliv třídy těžitelnosti</t>
  </si>
  <si>
    <t>https://podminky.urs.cz/item/CS_URS_2021_01/171211101</t>
  </si>
  <si>
    <t xml:space="preserve">Poznámka k souboru cen:_x000d_
1. Ceny lze použít i pro uložení sypaniny s předepsaným zhutněním na trvalé skládky, do koryt vodotečí a do prohlubní terénu._x000d_
2. Cenu 21-1101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u paty konstrukce je menší než 3 m. Toto uložení se oceňuje cenami souboru cen 175 Obsyp objektů._x000d_
</t>
  </si>
  <si>
    <t>"vsakovací jáma - hlinito písčitá zemina ze stavby"2*3*0,1*2</t>
  </si>
  <si>
    <t>"terénní práce kolem propustku"40</t>
  </si>
  <si>
    <t>37</t>
  </si>
  <si>
    <t>171251201</t>
  </si>
  <si>
    <t>Uložení sypaniny na skládky nebo meziskládky</t>
  </si>
  <si>
    <t>-278076859</t>
  </si>
  <si>
    <t>Uložení sypaniny na skládky nebo meziskládky bez hutnění s upravením uložené sypaniny do předepsaného tvaru</t>
  </si>
  <si>
    <t>https://podminky.urs.cz/item/CS_URS_2021_01/171251201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</si>
  <si>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</si>
  <si>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"na trvalou skládku"3901,205</t>
  </si>
  <si>
    <t>"na meziskládku"158,85</t>
  </si>
  <si>
    <t>38</t>
  </si>
  <si>
    <t>174151101</t>
  </si>
  <si>
    <t>Zásyp jam, šachet rýh nebo kolem objektů sypaninou se zhutněním</t>
  </si>
  <si>
    <t>1448881122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</si>
  <si>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</si>
  <si>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</si>
  <si>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</si>
  <si>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zásyp</t>
  </si>
  <si>
    <t>"propustek" 7,3*6,3+4*8,6*0,4</t>
  </si>
  <si>
    <t>"ulični vpust"1,5</t>
  </si>
  <si>
    <t>39</t>
  </si>
  <si>
    <t>M</t>
  </si>
  <si>
    <t>58344171</t>
  </si>
  <si>
    <t>štěrkodrť frakce 0/32</t>
  </si>
  <si>
    <t>1586207026</t>
  </si>
  <si>
    <t>61,25*1,9</t>
  </si>
  <si>
    <t>40</t>
  </si>
  <si>
    <t>181351005</t>
  </si>
  <si>
    <t>Rozprostření ornice tl vrstvy do 300 mm pl do 100 m2 v rovině nebo ve svahu do 1:5 strojně</t>
  </si>
  <si>
    <t>1975459518</t>
  </si>
  <si>
    <t>Rozprostření a urovnání ornice v rovině nebo ve svahu sklonu do 1:5 strojně při souvislé ploše do 100 m2, tl. vrstvy přes 250 do 300 mm</t>
  </si>
  <si>
    <t>https://podminky.urs.cz/item/CS_URS_2021_01/181351005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</si>
  <si>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</si>
  <si>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"vsakovací jáma"2*3 *2</t>
  </si>
  <si>
    <t>41</t>
  </si>
  <si>
    <t>181351103</t>
  </si>
  <si>
    <t>Rozprostření ornice tl vrstvy do 200 mm pl do 500 m2 v rovině nebo ve svahu do 1:5 strojně</t>
  </si>
  <si>
    <t>1353086102</t>
  </si>
  <si>
    <t>Rozprostření a urovnání ornice v rovině nebo ve svahu sklonu do 1:5 strojně při souvislé ploše přes 100 do 500 m2, tl. vrstvy do 200 mm</t>
  </si>
  <si>
    <t>https://podminky.urs.cz/item/CS_URS_2021_01/181351103</t>
  </si>
  <si>
    <t>"zatravnění pozemku podél cesty v prům.šířce 0,5m"1540,5</t>
  </si>
  <si>
    <t>42</t>
  </si>
  <si>
    <t>181451121</t>
  </si>
  <si>
    <t>Založení lučního trávníku výsevem plochy přes 1000 m2 v rovině a ve svahu do 1:5</t>
  </si>
  <si>
    <t>-2105616025</t>
  </si>
  <si>
    <t>Založení trávníku na půdě předem připravené plochy přes 1000 m2 výsevem včetně utažení lučního v rovině nebo na svahu do 1:5</t>
  </si>
  <si>
    <t>https://podminky.urs.cz/item/CS_URS_2021_01/181451121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</si>
  <si>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</si>
  <si>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43</t>
  </si>
  <si>
    <t>005724800.R</t>
  </si>
  <si>
    <t>osivo (obohacenou travní směs např. ŽIVA- viz popis v TZ IP1), výsevek 30kg/ha</t>
  </si>
  <si>
    <t>kg</t>
  </si>
  <si>
    <t>2039968941</t>
  </si>
  <si>
    <t>osivo (obohacenou travní směs např. ŽIVA- viz popis v TZ), výsevek 30kg/ha</t>
  </si>
  <si>
    <t>1540,5*0,0030</t>
  </si>
  <si>
    <t>44</t>
  </si>
  <si>
    <t>181951112</t>
  </si>
  <si>
    <t>Úprava pláně v hornině třídy těžitelnosti I, skupiny 1 až 3 se zhutněním strojně</t>
  </si>
  <si>
    <t>317519811</t>
  </si>
  <si>
    <t>Úprava pláně vyrovnáním výškových rozdílů strojně v hornině třídy těžitelnosti I, skupiny 1 až 3 se zhutněním</t>
  </si>
  <si>
    <t>https://podminky.urs.cz/item/CS_URS_2021_01/181951112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</si>
  <si>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</si>
  <si>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"polní cesta"6132,5*1,25</t>
  </si>
  <si>
    <t>"obnova vozovky"416*1,05</t>
  </si>
  <si>
    <t>45</t>
  </si>
  <si>
    <t>182151111</t>
  </si>
  <si>
    <t>Svahování v zářezech v hornině třídy těžitelnosti I, skupiny 1 až 3 strojně</t>
  </si>
  <si>
    <t>-1788756138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</si>
  <si>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</si>
  <si>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https://podminky.urs.cz/item/CS_URS_2021_01/182151111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</si>
  <si>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</si>
  <si>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"korytu"15*5*2</t>
  </si>
  <si>
    <t>46</t>
  </si>
  <si>
    <t>184818242</t>
  </si>
  <si>
    <t>Ochrana kmene průměru přes 300 do 500 mm bedněním výšky přes 2 do 3 m</t>
  </si>
  <si>
    <t>-735570993</t>
  </si>
  <si>
    <t>Ochrana kmene bedněním před poškozením stavebním provozem zřízení včetně odstranění výšky bednění přes 2 do 3 m průměru kmene přes 300 do 500 mm</t>
  </si>
  <si>
    <t>https://podminky.urs.cz/item/CS_URS_2021_01/184818242</t>
  </si>
  <si>
    <t>"dle potřeby"8</t>
  </si>
  <si>
    <t>47</t>
  </si>
  <si>
    <t>185804312</t>
  </si>
  <si>
    <t>Zalití rostlin vodou plocha přes 20 m2</t>
  </si>
  <si>
    <t>1985400671</t>
  </si>
  <si>
    <t>Zalití rostlin vodou plochy záhonů jednotlivě přes 20 m2</t>
  </si>
  <si>
    <t>https://podminky.urs.cz/item/CS_URS_2021_01/185804312</t>
  </si>
  <si>
    <t>"travnatá plocha"1540,5*0,02*2</t>
  </si>
  <si>
    <t>48</t>
  </si>
  <si>
    <t>185851121</t>
  </si>
  <si>
    <t>Dovoz vody pro zálivku rostlin za vzdálenost do 1000 m</t>
  </si>
  <si>
    <t>1876440505</t>
  </si>
  <si>
    <t>Dovoz vody pro zálivku rostlin na vzdálenost do 1000 m</t>
  </si>
  <si>
    <t>https://podminky.urs.cz/item/CS_URS_2021_01/185851121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</si>
  <si>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</si>
  <si>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pol.185804312"61,62</t>
  </si>
  <si>
    <t>49</t>
  </si>
  <si>
    <t>185851129</t>
  </si>
  <si>
    <t>Příplatek k dovozu vody pro zálivku rostlin do 1000 m ZKD 1000 m</t>
  </si>
  <si>
    <t>-2005074177</t>
  </si>
  <si>
    <t>Dovoz vody pro zálivku rostlin Příplatek k ceně za každých dalších i započatých 1000 m</t>
  </si>
  <si>
    <t>https://podminky.urs.cz/item/CS_URS_2021_01/185851129</t>
  </si>
  <si>
    <t>" do 10km"9*61,62</t>
  </si>
  <si>
    <t>Zakládání</t>
  </si>
  <si>
    <t>50</t>
  </si>
  <si>
    <t>211531111</t>
  </si>
  <si>
    <t>Výplň odvodňovacích žeber nebo trativodů kamenivem hrubým drceným frakce 16 až 63 mm</t>
  </si>
  <si>
    <t>-1163659416</t>
  </si>
  <si>
    <t>Výplň kamenivem do rýh odvodňovacích žeber nebo trativodů bez zhutnění, s úpravou povrchu výplně kamenivem hrubým drceným frakce 16 až 63 mm</t>
  </si>
  <si>
    <t>https://podminky.urs.cz/item/CS_URS_2021_01/211531111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</si>
  <si>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</si>
  <si>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"vsakovací jáma fr.16/32"2*3*1,0*2</t>
  </si>
  <si>
    <t>51</t>
  </si>
  <si>
    <t>211571112</t>
  </si>
  <si>
    <t>Výplň odvodňovacích žeber nebo trativodů štěrkopískem netříděným</t>
  </si>
  <si>
    <t>-412889435</t>
  </si>
  <si>
    <t>Výplň kamenivem do rýh odvodňovacích žeber nebo trativodů bez zhutnění, s úpravou povrchu výplně štěrkopískem netříděným</t>
  </si>
  <si>
    <t>https://podminky.urs.cz/item/CS_URS_2021_01/211571112</t>
  </si>
  <si>
    <t>"vsakovací jáma fr.0/4"2*3*0,15*2</t>
  </si>
  <si>
    <t>52</t>
  </si>
  <si>
    <t>211971110</t>
  </si>
  <si>
    <t>Zřízení opláštění žeber nebo trativodů geotextilií v rýze nebo zářezu sklonu do 1:2</t>
  </si>
  <si>
    <t>766465197</t>
  </si>
  <si>
    <t>Zřízení opláštění výplně z geotextilie odvodňovacích žeber nebo trativodů v rýze nebo zářezu se stěnami šikmými o sklonu do 1:2</t>
  </si>
  <si>
    <t>https://podminky.urs.cz/item/CS_URS_2021_01/211971110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</si>
  <si>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</si>
  <si>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"podélná drenáž"1657*1,5</t>
  </si>
  <si>
    <t>53</t>
  </si>
  <si>
    <t>69311059</t>
  </si>
  <si>
    <t>geotextilie netkaná separační, ochranná, filtrační, drenážní PP 150g/m2</t>
  </si>
  <si>
    <t>2082646903</t>
  </si>
  <si>
    <t>2485,5*1,02</t>
  </si>
  <si>
    <t>54</t>
  </si>
  <si>
    <t>211971122</t>
  </si>
  <si>
    <t>Zřízení opláštění žeber nebo trativodů geotextilií v rýze nebo zářezu přes 1:2 š přes 2,5 m</t>
  </si>
  <si>
    <t>2134522135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</si>
  <si>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</si>
  <si>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https://podminky.urs.cz/item/CS_URS_2021_01/211971122</t>
  </si>
  <si>
    <t>"vsakovací jáma"(10*1,6+2*3*3)*2</t>
  </si>
  <si>
    <t>55</t>
  </si>
  <si>
    <t>69311060</t>
  </si>
  <si>
    <t>geotextilie netkaná separační, ochranná, filtrační, drenážní PP 200g/m2</t>
  </si>
  <si>
    <t>-1622683295</t>
  </si>
  <si>
    <t>68*1,1</t>
  </si>
  <si>
    <t>74,8*1,1845 'Přepočtené koeficientem množství</t>
  </si>
  <si>
    <t>56</t>
  </si>
  <si>
    <t>212751106</t>
  </si>
  <si>
    <t>Trativod z drenážních trubek flexibilních PVC-U SN 4 perforace 360° včetně lože otevřený výkop DN 160 pro meliorace</t>
  </si>
  <si>
    <t>m</t>
  </si>
  <si>
    <t>1465783480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</si>
  <si>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</si>
  <si>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https://podminky.urs.cz/item/CS_URS_2021_01/212751106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</si>
  <si>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</si>
  <si>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"dle PD D.1.4 a C.3"1657</t>
  </si>
  <si>
    <t>57</t>
  </si>
  <si>
    <t>213141113</t>
  </si>
  <si>
    <t>Zřízení vrstvy z geotextilie v rovině nebo ve sklonu do 1:5 š do 8,5 m</t>
  </si>
  <si>
    <t>-655488041</t>
  </si>
  <si>
    <t>Zřízení vrstvy z geotextilie filtrační, separační, odvodňovací, ochranné, výztužné nebo protierozní v rovině nebo ve sklonu do 1:5, šířky přes 6 do 8,5 m</t>
  </si>
  <si>
    <t>https://podminky.urs.cz/item/CS_URS_2021_01/213141113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</si>
  <si>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</si>
  <si>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"sanace akt.zóny"416*1,05</t>
  </si>
  <si>
    <t>58</t>
  </si>
  <si>
    <t>69311082</t>
  </si>
  <si>
    <t>geotextilie netkaná separační, ochranná, filtrační, drenážní PP 500g/m2</t>
  </si>
  <si>
    <t>1265629631</t>
  </si>
  <si>
    <t>436,8*1,05</t>
  </si>
  <si>
    <t>59</t>
  </si>
  <si>
    <t>213141133</t>
  </si>
  <si>
    <t>Zřízení vrstvy z geotextilie ve sklonu do 1:1 š do 8,5 m</t>
  </si>
  <si>
    <t>-932653475</t>
  </si>
  <si>
    <t>Zřízení vrstvy z geotextilie filtrační, separační, odvodňovací, ochranné, výztužné nebo protierozní ve sklonu přes 1:2 do 1:1, šířky přes 6 do 8,5 m</t>
  </si>
  <si>
    <t>https://podminky.urs.cz/item/CS_URS_2021_01/213141133</t>
  </si>
  <si>
    <t>"propustek" 6,3*(3,4+1,5+3,4)</t>
  </si>
  <si>
    <t>60</t>
  </si>
  <si>
    <t>69311068</t>
  </si>
  <si>
    <t>geotextilie netkaná separační, ochranná, filtrační, drenážní PP 300g/m2</t>
  </si>
  <si>
    <t>-1192454251</t>
  </si>
  <si>
    <t>52,29*1,2</t>
  </si>
  <si>
    <t>61</t>
  </si>
  <si>
    <t>274313511</t>
  </si>
  <si>
    <t>Základové pásy z betonu tř. C 12/15</t>
  </si>
  <si>
    <t>-467981855</t>
  </si>
  <si>
    <t>Základy z betonu prostého pasy betonu kamenem neprokládaného tř. C 12/15</t>
  </si>
  <si>
    <t>https://podminky.urs.cz/item/CS_URS_2021_01/274313511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</si>
  <si>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</si>
  <si>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P</t>
  </si>
  <si>
    <t>Poznámka k položce:_x000d_
C12/15 X0</t>
  </si>
  <si>
    <t>"podkladní beton propustku" 2*8,6*2,18*0,1</t>
  </si>
  <si>
    <t>62</t>
  </si>
  <si>
    <t>274313811</t>
  </si>
  <si>
    <t>Základové pásy z betonu tř. C 25/30</t>
  </si>
  <si>
    <t>1372179366</t>
  </si>
  <si>
    <t>Základy z betonu prostého pasy betonu kamenem neprokládaného tř. C 25/30</t>
  </si>
  <si>
    <t>https://podminky.urs.cz/item/CS_URS_2021_01/274313811</t>
  </si>
  <si>
    <t>Poznámka k položce:_x000d_
C25/30 nXF3</t>
  </si>
  <si>
    <t>"betonový práh v korytu" 2*0,3*0,5*5</t>
  </si>
  <si>
    <t>63</t>
  </si>
  <si>
    <t>274321511</t>
  </si>
  <si>
    <t>Základové pasy ze ŽB bez zvýšených nároků na prostředí tř. C 25/30</t>
  </si>
  <si>
    <t>976505294</t>
  </si>
  <si>
    <t>Základy z betonu železového (bez výztuže) pasy z betonu bez zvláštních nároků na prostředí tř. C 25/30</t>
  </si>
  <si>
    <t>https://podminky.urs.cz/item/CS_URS_2021_01/274321511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</si>
  <si>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</si>
  <si>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Poznámka k položce:_x000d_
C25/30 XA1</t>
  </si>
  <si>
    <t>"monolitické základy propustku" 2*8,6*2*0,7</t>
  </si>
  <si>
    <t>64</t>
  </si>
  <si>
    <t>274351121</t>
  </si>
  <si>
    <t>Zřízení bednění základových pasů rovného</t>
  </si>
  <si>
    <t>-248135457</t>
  </si>
  <si>
    <t>Bednění základů pasů rovné zřízení</t>
  </si>
  <si>
    <t>https://podminky.urs.cz/item/CS_URS_2021_01/274351121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</si>
  <si>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</si>
  <si>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"podkladní beton propustku" 2*(8,6*2+2,18*2)*0,1</t>
  </si>
  <si>
    <t>"monolitický základ propustku" 2*(8,6*2+2*2)*0,7</t>
  </si>
  <si>
    <t>"betonový práh v korytu" 2*5*(0,3*2+0,5*2)</t>
  </si>
  <si>
    <t>65</t>
  </si>
  <si>
    <t>274351122</t>
  </si>
  <si>
    <t>Odstranění bednění základových pasů rovného</t>
  </si>
  <si>
    <t>1350780967</t>
  </si>
  <si>
    <t>Bednění základů pasů rovné odstranění</t>
  </si>
  <si>
    <t>https://podminky.urs.cz/item/CS_URS_2021_01/274351122</t>
  </si>
  <si>
    <t>"dle pol.č.2743511121"49,992</t>
  </si>
  <si>
    <t>66</t>
  </si>
  <si>
    <t>274361821</t>
  </si>
  <si>
    <t>Výztuž základových pasů betonářskou ocelí 10 505 (R)</t>
  </si>
  <si>
    <t>-1756362033</t>
  </si>
  <si>
    <t>Výztuž základů pasů z betonářské oceli 10 505 (R) nebo BSt 500</t>
  </si>
  <si>
    <t>https://podminky.urs.cz/item/CS_URS_2021_01/274361821</t>
  </si>
  <si>
    <t xml:space="preserve">Poznámka k souboru cen:_x000d_
1. Ceny platí pro desky rovné, s náběhy, hřibové nebo upnuté do žeber včetně výztuže těchto žeber._x000d_
</t>
  </si>
  <si>
    <t>"monolitický základ propustku" 2*8,6*2*0,7*0,12</t>
  </si>
  <si>
    <t>Svislé a kompletní konstrukce</t>
  </si>
  <si>
    <t>67</t>
  </si>
  <si>
    <t>317322711</t>
  </si>
  <si>
    <t>Římsy nebo žlabové římsy ze ŽB tř. C 35/45</t>
  </si>
  <si>
    <t>518050731</t>
  </si>
  <si>
    <t>Římsy nebo žlabové římsy z betonu železového (bez výztuže) tř. C 35/45</t>
  </si>
  <si>
    <t>https://podminky.urs.cz/item/CS_URS_2021_01/317322711</t>
  </si>
  <si>
    <t>Poznámka k položce:_x000d_
C35/45 XF4, XD3</t>
  </si>
  <si>
    <t>"římsy propustku" 8,6*0,3*2</t>
  </si>
  <si>
    <t>68</t>
  </si>
  <si>
    <t>317351105</t>
  </si>
  <si>
    <t>Zřízení bednění říms a žlabových říms v do 6 m</t>
  </si>
  <si>
    <t>1529845382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</si>
  <si>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</si>
  <si>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https://podminky.urs.cz/item/CS_URS_2021_01/317351105</t>
  </si>
  <si>
    <t>"římsy propustku" (8,6*(0,3+0,5+0,2)+0,3*2)*2</t>
  </si>
  <si>
    <t>69</t>
  </si>
  <si>
    <t>317351106</t>
  </si>
  <si>
    <t>Odstranění bednění říms a žlabových říms v do 6 m</t>
  </si>
  <si>
    <t>-49175070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</si>
  <si>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</si>
  <si>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https://podminky.urs.cz/item/CS_URS_2021_01/317351106</t>
  </si>
  <si>
    <t>"dle pol.č.317351105"18,40</t>
  </si>
  <si>
    <t>70</t>
  </si>
  <si>
    <t>317361821</t>
  </si>
  <si>
    <t>Výztuž překladů a říms z betonářské oceli 10 505</t>
  </si>
  <si>
    <t>1347898792</t>
  </si>
  <si>
    <t>Výztuž překladů, říms, žlabů, žlabových říms, klenbových pásů z betonářské oceli 10 505 (R) nebo BSt 500</t>
  </si>
  <si>
    <t>https://podminky.urs.cz/item/CS_URS_2021_01/317361821</t>
  </si>
  <si>
    <t>"římsy propustku" 8,6*0,3*2*0,15</t>
  </si>
  <si>
    <t>71</t>
  </si>
  <si>
    <t>334323118</t>
  </si>
  <si>
    <t>Mostní opěry a úložné prahy ze ŽB C 30/37</t>
  </si>
  <si>
    <t>1143122136</t>
  </si>
  <si>
    <t>Mostní opěry a úložné prahy z betonu železového C 30/37</t>
  </si>
  <si>
    <t>https://podminky.urs.cz/item/CS_URS_2021_01/334323118</t>
  </si>
  <si>
    <t xml:space="preserve">Poznámka k souboru cen:_x000d_
1. V cenách jsou započteny náklady na betonáž dříku a úložných prahů na plošném základu nebo na vrtací šabloně při založení na pilotách, kontrolu bednění a kontrolu uložení krycí vrstvy výztuže, vlastní betonáž zejména čerpadlem betonu, rozhrnutí a hutnění betonu požadované konzistence bez ohledu na hustotu výztuže, uhlazení horního povrchu úložného prahu včetně vyspádování do odtokového žlábku u závěrné zídky prahu, ošetření a ochranu čerstvě uloženého betonu._x000d_
2. V cenách nejsou započteny náklady na:_x000d_
a) uložení plastového žlábku do úložného prahu opěry, tyto se oceňují souborem cen 212 79- . . Odvodnění z plastových trub u mostní opěry,_x000d_
b) navazující kamenný chrlič, tyto se oceňují souborem cen 936 91-11 Montáž chrliče Žlabového ze žulového kamene,_x000d_
c) výplň tmelem a ochranu pracovní nebo dilatační spáry rubové strany výplně za opěrou, tyto se oceňují souborem cen 931 99-41 Těsnění spáry betonové konstrukce pásy, profily, tmely._x000d_
d) výplň dilatační spáry extrudovaným polystyrenem, tyto se oceňují souborem cen 931 99-21 Výplň dilatačních spár z polystyrenu,_x000d_
e) izolaci proti zemní vlhkosti, tyto se oceňují cenami katalogu 800-711 Izolace proti vodě, vlhkosti a plynům._x000d_
</t>
  </si>
  <si>
    <t>Poznámka k položce:_x000d_
C30/37 XF2, XD1</t>
  </si>
  <si>
    <t>"čela propustku" 2*8,6*0,6*2,8</t>
  </si>
  <si>
    <t>72</t>
  </si>
  <si>
    <t>334351115</t>
  </si>
  <si>
    <t>Bednění systémové mostních opěr a úložných prahů z palubek pro ŽB - zřízení</t>
  </si>
  <si>
    <t>1863142032</t>
  </si>
  <si>
    <t>Bednění mostních opěr a úložných prahů ze systémového bednění zřízení z palubek, pro železobeton</t>
  </si>
  <si>
    <t>https://podminky.urs.cz/item/CS_URS_2021_01/334351115</t>
  </si>
  <si>
    <t xml:space="preserve">Poznámka k souboru cen:_x000d_
1. V cenách jsou započteny i náklady na bednění dříku opěr a úložných prahů opěr do výšky 10 m ze systémového bednění s výplní pohledového bednění (palubky) pro lícovou stranu opěry a s výplní nepohledového bednění (překližky) pro rubovou stranu přesýpané výplně za opěrou._x000d_
2. V cenách zřízení je započteno sestavení a osazení inventárního bednění jeřábem, nástřik odformovacím prostředkem, nájemné rámů inventárního bednění a spínacích prvků vztažené k ploše bednění, spotřeba výplní opěry a distančních prvků._x000d_
3. V cenách odstranění je započteno odbednění dříku nebo úložného prahu, očištění bednění, vyplnění kuželových otvorů v betonu po spínacích tyčích bednění._x000d_
4. Drobný spotřební materiál (např. hřebíky, vruty, materiál pro vyplnění kuželových otvorů v základu po spínacích tyčích bednění) je započten v režijních nákladech._x000d_
5. Bednění pro železobetonovou konstrukci obsahuje materiál distančních tělísek krytí výztuže, ukládka tělísek je započtena v ukládce betonářské výztuže do bednění._x000d_
6. V cenách nejsou započteny náklady na:_x000d_
a) výklenky, drážky, kapsy přes 0,1 m3, zakřivení líce bednění nebo sklon, tyto práce se oceňují cenami příplatku k rovinnému bednění,_x000d_
b) vložení těsnících pásů do bednění pracovních čel nebo čel dilatačních spár, tyto se oceňují souborem cen 931 99-41 Těsnění spáry betonové konstrukce pásy, profily a tmely,_x000d_
c) bednění podpěrné těsnicích pásů, tyto se oceňují souborem cen 327 35-3 . Lištová vzpěra u bednění těsnicích pásů ve svislé spáře nebo souborem cen 411 35-3 . Lištová vzpěra u bednění těssnicích pásů ve vodorovné spáře,_x000d_
d) vložení extrudovaného polystyrenu do dilatačních spár, tyto se oceňují souborem cen 931 99-21 Výplň dilatačních spár z polystyrenu,_x000d_
e) očištění povrchu betonu po odbednění tlakovou vodou, tyto se oceňují cenami souboru cen 985 13 Čištění ploch části C01 katalogu 800-5 Sanace._x000d_
</t>
  </si>
  <si>
    <t>"čela propustku" 2*(8,6*2+0,6*2)*2,8</t>
  </si>
  <si>
    <t>73</t>
  </si>
  <si>
    <t>334351214</t>
  </si>
  <si>
    <t>Bednění systémové mostních opěr a úložných prahů z palubek - odstranění</t>
  </si>
  <si>
    <t>1554182429</t>
  </si>
  <si>
    <t>Bednění mostních opěr a úložných prahů ze systémového bednění odstranění z palubek</t>
  </si>
  <si>
    <t>https://podminky.urs.cz/item/CS_URS_2021_01/334351214</t>
  </si>
  <si>
    <t>"dle zřízení bednění"103,04</t>
  </si>
  <si>
    <t>74</t>
  </si>
  <si>
    <t>334361216</t>
  </si>
  <si>
    <t>Výztuž dříků opěr z betonářské oceli 10 505</t>
  </si>
  <si>
    <t>671170606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</si>
  <si>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</si>
  <si>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https://podminky.urs.cz/item/CS_URS_2021_01/334361216</t>
  </si>
  <si>
    <t xml:space="preserve">Poznámka k souboru cen:_x000d_
1. V cenách jsou započteny náklady na sestavení armokošů a jejich uložení jeřábem do bednění se zajištěním polohy výztuže._x000d_
2. V cenách jsou započteny i náklady na osazení distančních tělísek pro předepsané krytí výztuže a případné úpravy pro osazení bednění. Materiál distančních tělísek je obsažen ve skladbě bednění konstrukce._x000d_
3. V cenách nejsou započteny náklady na:_x000d_
a) povrchový antikorozní nátěr výztuže v místech pracovní spáry, tyto se oceňují souborem cen 931 99-51 Nátěr betonářské výztuže,_x000d_
b) úpravu bednění ukládané výztuže ke zhotovení spoje, tyto se oceňují souborem cen 273 36-2 . Spoje nosné betonářské výztuže se zaručenou nebo dobrou svařitelností._x000d_
</t>
  </si>
  <si>
    <t>"čela propustku" 2*8,6*0,6*2,8*0,12</t>
  </si>
  <si>
    <t>Vodorovné konstrukce</t>
  </si>
  <si>
    <t>75</t>
  </si>
  <si>
    <t>451315116</t>
  </si>
  <si>
    <t>Podkladní nebo výplňová vrstva z betonu C 20/25 tl do 100 mm</t>
  </si>
  <si>
    <t>1612982079</t>
  </si>
  <si>
    <t>Podkladní a výplňové vrstvy z betonu prostého tloušťky do 100 mm, z betonu C 20/25</t>
  </si>
  <si>
    <t>https://podminky.urs.cz/item/CS_URS_2021_01/451315116</t>
  </si>
  <si>
    <t xml:space="preserve">Poznámka k souboru cen:_x000d_
1. Cenu lze použít pro podkladní vrstvu z prostého betonu pod základové konstrukce._x000d_
2. Příplatek řeší náklady na vícepráce při ruční ukládce pro sklon podkladní vrstvy ve svahu (skluzy u opěry)._x000d_
3. V cenách jsou započteny náklady na vlastní betonáž, rozhrnutí a případně hutnění betonu požadované konzistence, uhlazení horního povrchu podkladní vrstvy, ošetření a ochranu čerstvě uloženého betonu._x000d_
4. V cenách nejsou započteny náklady na:_x000d_
a) zhutnění podloží pod podkladní vrstvy a vyčištění základové spáry, tyto se oceňují cenami katalogu 800-2 Základy a zvláštní zakládání,_x000d_
b) podkladní vrstva ze štěrku hutněného u plošného založení, tyto se oceňují souborem cen 451 57-78 Podkladní a výplňová vrstva z kameniva,_x000d_
c) zhotovení bednění vrtací šablony pilot nebo odbourání hlav pilot ze železobetonu u základu založeného na pilotách._x000d_
</t>
  </si>
  <si>
    <t>Poznámka k položce:_x000d_
C20/25 nXF3</t>
  </si>
  <si>
    <t>"propustek - dlažba" 2*1,7*5</t>
  </si>
  <si>
    <t>76</t>
  </si>
  <si>
    <t>451573111</t>
  </si>
  <si>
    <t>Lože pod potrubí otevřený výkop ze štěrkopísku</t>
  </si>
  <si>
    <t>186637575</t>
  </si>
  <si>
    <t>Lože pod potrubí, stoky a drobné objekty v otevřeném výkopu z písku a štěrkopísku do 63 mm</t>
  </si>
  <si>
    <t>https://podminky.urs.cz/item/CS_URS_2021_01/451573111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</si>
  <si>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</si>
  <si>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"podklad pod sedlové lože propustku" 1,5*0,1*6,3</t>
  </si>
  <si>
    <t>77</t>
  </si>
  <si>
    <t>452111141</t>
  </si>
  <si>
    <t>Osazení betonových pražců otevřený výkop pl nad 75000 mm2</t>
  </si>
  <si>
    <t>-1791017577</t>
  </si>
  <si>
    <t>Osazení betonových dílců pražců pod potrubí v otevřeném výkopu, průřezové plochy přes 75000 mm2</t>
  </si>
  <si>
    <t>https://podminky.urs.cz/item/CS_URS_2021_01/452111141</t>
  </si>
  <si>
    <t xml:space="preserve">Poznámka k souboru cen:_x000d_
1. V cenách nejsou započteny náklady na dodávku betonových výrobků; tyto se oceňují ve specifikaci._x000d_
</t>
  </si>
  <si>
    <t>78</t>
  </si>
  <si>
    <t>5921121.R</t>
  </si>
  <si>
    <t>práh podkladní pod potrubí propustku dle doporučení výrobce potrubí</t>
  </si>
  <si>
    <t>-2967572</t>
  </si>
  <si>
    <t xml:space="preserve">práh podkladní betonový 800/150mm pod potrubí propustku </t>
  </si>
  <si>
    <t>Poznámka k položce:_x000d_
C25/30 XF3</t>
  </si>
  <si>
    <t>79</t>
  </si>
  <si>
    <t>452311151</t>
  </si>
  <si>
    <t>Podkladní desky z betonu prostého tř. C 20/25 otevřený výkop</t>
  </si>
  <si>
    <t>2063474156</t>
  </si>
  <si>
    <t>Podkladní a zajišťovací konstrukce z betonu prostého v otevřeném výkopu desky pod potrubí, stoky a drobné objekty z betonu tř. C 20/25</t>
  </si>
  <si>
    <t>https://podminky.urs.cz/item/CS_URS_2021_01/452311151</t>
  </si>
  <si>
    <t xml:space="preserve">Poznámka k souboru cen:_x000d_
1. Ceny -1131 až -1181 a -1192 lze použít i pro ochrannou vrstvu pod železobetonové konstrukce._x000d_
2. Ceny -2131 až -2181 a -2192 jsou určeny pro jakékoliv úkosy sedel._x000d_
</t>
  </si>
  <si>
    <t>"propustek" 2*1,7*2*0,1</t>
  </si>
  <si>
    <t>80</t>
  </si>
  <si>
    <t>452312161</t>
  </si>
  <si>
    <t>Sedlové lože z betonu prostého tř. C 25/30 otevřený výkop</t>
  </si>
  <si>
    <t>-1605646521</t>
  </si>
  <si>
    <t>Podkladní a zajišťovací konstrukce z betonu prostého v otevřeném výkopu sedlové lože pod potrubí z betonu tř. C 25/30</t>
  </si>
  <si>
    <t>https://podminky.urs.cz/item/CS_URS_2021_01/452312161</t>
  </si>
  <si>
    <t>Poznámka k položce:_x000d_
C25/30 nXF</t>
  </si>
  <si>
    <t>"propustek" 6,3*0,5</t>
  </si>
  <si>
    <t>81</t>
  </si>
  <si>
    <t>465511511</t>
  </si>
  <si>
    <t>Dlažba z lomového kamene do malty s vyplněním spár maltou a vyspárováním plocha do 20 m2 tl 200 mm</t>
  </si>
  <si>
    <t>1488713384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</si>
  <si>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</si>
  <si>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https://podminky.urs.cz/item/CS_URS_2021_01/465511511</t>
  </si>
  <si>
    <t>Poznámka k položce:_x000d_
spárování maltou M25-XF4</t>
  </si>
  <si>
    <t>Komunikace</t>
  </si>
  <si>
    <t>82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</si>
  <si>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</si>
  <si>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</t>
  </si>
  <si>
    <t>889336217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</si>
  <si>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</si>
  <si>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83</t>
  </si>
  <si>
    <t>564851111</t>
  </si>
  <si>
    <t>Podklad ze štěrkodrtě ŠD fr.0/63 tl 150 mm</t>
  </si>
  <si>
    <t>-397984005</t>
  </si>
  <si>
    <t>Podklad ze štěrkodrti ŠD s rozprostřením a zhutněním, po zhutnění tl. 150 mm</t>
  </si>
  <si>
    <t>https://podminky.urs.cz/item/CS_URS_2021_01/564851111</t>
  </si>
  <si>
    <t>Poznámka k položce:_x000d_
ŠD fr.0/63</t>
  </si>
  <si>
    <t>polcesta*1,25 "vynásobeno koeficientem z důvodu větší plochy spodní vrstvy"</t>
  </si>
  <si>
    <t>84</t>
  </si>
  <si>
    <t>564851111.1</t>
  </si>
  <si>
    <t>Podklad ze štěrkodrtě ŠD fr.0/32 tl 150 mm</t>
  </si>
  <si>
    <t>-1645310969</t>
  </si>
  <si>
    <t>https://podminky.urs.cz/item/CS_URS_2021_01/564851111.1</t>
  </si>
  <si>
    <t>Poznámka k položce:_x000d_
ŠD fr.0/32</t>
  </si>
  <si>
    <t>polcesta*1,15 "vynásobeno koeficientem z důvodu větší plochy spodní vrstvy"</t>
  </si>
  <si>
    <t>85</t>
  </si>
  <si>
    <t>564861111</t>
  </si>
  <si>
    <t>Podklad ze štěrkodrtě ŠD fr.0/63 tl 200 mm</t>
  </si>
  <si>
    <t>579531538</t>
  </si>
  <si>
    <t>Podklad ze štěrkodrti ŠD s rozprostřením a zhutněním, po zhutnění tl. 200 mm</t>
  </si>
  <si>
    <t>https://podminky.urs.cz/item/CS_URS_2021_01/564861111</t>
  </si>
  <si>
    <t>"sanace aktivní zóny obnovy vozovky v tl.0,40m"416*1,05*2</t>
  </si>
  <si>
    <t>86</t>
  </si>
  <si>
    <t>565155121</t>
  </si>
  <si>
    <t>Asfaltový beton vrstva podkladní ACP 16 + (obalované kamenivo OKS) tl 70 mm š přes 3 m</t>
  </si>
  <si>
    <t>CS ÚRS 2020 02</t>
  </si>
  <si>
    <t>1697332602</t>
  </si>
  <si>
    <t>Asfaltový beton vrstva podkladní ACP 16 + (obalované kamenivo střednězrnné - OKS) s rozprostřením a zhutněním v pruhu šířky přes 3 m, po zhutnění tl. 70 mm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</si>
  <si>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</si>
  <si>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polcesta*1,055 "vynásobeno koeficientem z důvodu větší plochy spodní vrstvy"</t>
  </si>
  <si>
    <t>87</t>
  </si>
  <si>
    <t>569831111</t>
  </si>
  <si>
    <t>Zpevnění krajnic štěrkodrtí tl 100 mm</t>
  </si>
  <si>
    <t>1322941055</t>
  </si>
  <si>
    <t>Zpevnění krajnic nebo komunikací pro pěší s rozprostřením a zhutněním, po zhutnění štěrkodrtí tl. 100 mm</t>
  </si>
  <si>
    <t>https://podminky.urs.cz/item/CS_URS_2021_01/569831111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</si>
  <si>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</si>
  <si>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 polní cesty" (1655-80)*2*0,5</t>
  </si>
  <si>
    <t>"výhybna ve staničení 0,26 km" 2*0,3*0,5</t>
  </si>
  <si>
    <t>"sjezd VC16 v km 0,4139" 15*0,5</t>
  </si>
  <si>
    <t>"sjezd S1 v km 0,4139 - acad" 15*0,5</t>
  </si>
  <si>
    <t>"sjezd S2 v km 0,4347 - acad" 15*0,5</t>
  </si>
  <si>
    <t>"sjezd S3 v km 0,50818 - acad" 18*0,5</t>
  </si>
  <si>
    <t>"křižovatka s VC2 v km 1,36217 - acad" 2*0,5</t>
  </si>
  <si>
    <t>"odpočet vjezdů na pozemky" -12*6*0,5</t>
  </si>
  <si>
    <t>krajnice</t>
  </si>
  <si>
    <t>88</t>
  </si>
  <si>
    <t>569903311</t>
  </si>
  <si>
    <t>Zřízení zemních krajnic se zhutněním</t>
  </si>
  <si>
    <t>1830662578</t>
  </si>
  <si>
    <t>Zřízení zemních krajnic z hornin jakékoliv třídy se zhutněním</t>
  </si>
  <si>
    <t>https://podminky.urs.cz/item/CS_URS_2021_01/569903311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</si>
  <si>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</si>
  <si>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"dle PD D.1.4 - z vhodného nenamrzavého materiálu nákup - písčitá hlína "2*0,1*1655</t>
  </si>
  <si>
    <t>89</t>
  </si>
  <si>
    <t>10364100.R</t>
  </si>
  <si>
    <t>zemina do zemních krajnic nenamrzavá dle ČSN 73 6133 vč.získání ze zemníku, nákupu, nakládání a dopravy</t>
  </si>
  <si>
    <t>-2097450387</t>
  </si>
  <si>
    <t>331*2</t>
  </si>
  <si>
    <t>90</t>
  </si>
  <si>
    <t>573191111</t>
  </si>
  <si>
    <t>Postřik infiltrační kationaktivní emulzí v množství 1 kg/m2</t>
  </si>
  <si>
    <t>617095079</t>
  </si>
  <si>
    <t>Postřik infiltrační kationaktivní emulzí v množství 1,00 kg/m2</t>
  </si>
  <si>
    <t>https://podminky.urs.cz/item/CS_URS_2021_01/573191111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</si>
  <si>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</si>
  <si>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91</t>
  </si>
  <si>
    <t>573231106</t>
  </si>
  <si>
    <t>Postřik živičný spojovací ze silniční emulze v množství 0,30 kg/m2</t>
  </si>
  <si>
    <t>-117136998</t>
  </si>
  <si>
    <t>Postřik spojovací PS bez posypu kamenivem ze silniční emulze, v množství 0,30 kg/m2</t>
  </si>
  <si>
    <t>https://podminky.urs.cz/item/CS_URS_2021_01/573231106</t>
  </si>
  <si>
    <t>polcesta*1,045 "vynásobeno koeficientem z důvodu větší plochy spodní vrstvy"</t>
  </si>
  <si>
    <t>92</t>
  </si>
  <si>
    <t>577134121</t>
  </si>
  <si>
    <t>Asfaltový beton vrstva obrusná ACO 11 (ABS) tř. I tl 40 mm š přes 3 m z nemodifikovaného asfaltu</t>
  </si>
  <si>
    <t>-776071261</t>
  </si>
  <si>
    <t>Asfaltový beton vrstva obrusná ACO 11 (ABS) s rozprostřením a se zhutněním z nemodifikovaného asfaltu v pruhu šířky přes 3 m tř. I, po zhutnění tl. 40 mm</t>
  </si>
  <si>
    <t>https://podminky.urs.cz/item/CS_URS_2021_01/577134121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</si>
  <si>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</si>
  <si>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"obnova stávající asfaltové vozovky" obnova</t>
  </si>
  <si>
    <t>nová polní cesta:</t>
  </si>
  <si>
    <t>(1655-80)*3,5</t>
  </si>
  <si>
    <t>"rozšíření v napojení na obnovovanou stávající vozovku ve staničení 0,08 km" 10*(5,08-3,5)/2</t>
  </si>
  <si>
    <t>"výhybna ve staničení 0,26 km" 15*2+2*10*2/2</t>
  </si>
  <si>
    <t>"sjezd VC16 v km 0,4139 - acad" 86</t>
  </si>
  <si>
    <t>"sjezd S1 v km 0,4139 - acad" 98</t>
  </si>
  <si>
    <t>"sjezd S2 v km 0,4347 - acad" 125</t>
  </si>
  <si>
    <t>"sjezd S3 v km 0,50818 - acad" 112</t>
  </si>
  <si>
    <t>"sjezd v km 0,72" 12*1</t>
  </si>
  <si>
    <t>"sjezd v km 0,78" 12*1</t>
  </si>
  <si>
    <t>"sjezd v km 0,85" 12*1</t>
  </si>
  <si>
    <t>"sjezd v km 1,16" 12*1</t>
  </si>
  <si>
    <t>"sjezd v km 1,28" 12*1</t>
  </si>
  <si>
    <t>"křižovatka s VC2 v km 1,36217 - acad" 83</t>
  </si>
  <si>
    <t>"sjezd v km 1,59" 12*1</t>
  </si>
  <si>
    <t>93</t>
  </si>
  <si>
    <t>596211110</t>
  </si>
  <si>
    <t>Kladení zámkové dlažby komunikací pro pěší tl 60 mm skupiny A pl do 50 m2</t>
  </si>
  <si>
    <t>527218924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</si>
  <si>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</si>
  <si>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https://podminky.urs.cz/item/CS_URS_2021_01/596211110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</si>
  <si>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</si>
  <si>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Trubní vedení</t>
  </si>
  <si>
    <t>94</t>
  </si>
  <si>
    <t>871310320</t>
  </si>
  <si>
    <t>Montáž kanalizačního potrubí hladkého plnostěnného SN 12 z PE DN 150 vč. tvarovek</t>
  </si>
  <si>
    <t>CS ÚRS 2018 02</t>
  </si>
  <si>
    <t>-2115046279</t>
  </si>
  <si>
    <t>Montáž kanalizačního potrubí z plastů z PE hladkého plnostěnného SN 12 DN 150</t>
  </si>
  <si>
    <t>"přípojka UV"3</t>
  </si>
  <si>
    <t>95</t>
  </si>
  <si>
    <t>28619324</t>
  </si>
  <si>
    <t>trubka kanalizační PE-HD DN 150mm</t>
  </si>
  <si>
    <t>257422633</t>
  </si>
  <si>
    <t>3*1,02</t>
  </si>
  <si>
    <t>96</t>
  </si>
  <si>
    <t>895941111</t>
  </si>
  <si>
    <t>Zřízení vpusti kanalizační uliční</t>
  </si>
  <si>
    <t>722227859</t>
  </si>
  <si>
    <t>Zřízení vpusti kanalizační uliční z betonových dílců typ UV-50 normální</t>
  </si>
  <si>
    <t>https://podminky.urs.cz/item/CS_URS_2021_01/895941111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</si>
  <si>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</si>
  <si>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"doplnění UV"1</t>
  </si>
  <si>
    <t>97</t>
  </si>
  <si>
    <t>59223852.BTL</t>
  </si>
  <si>
    <t>dno betonové pro uliční vpusť s kalovou prohlubní TBV-Q 450/300/2a 45x30x5 cm</t>
  </si>
  <si>
    <t>-1514163322</t>
  </si>
  <si>
    <t>98</t>
  </si>
  <si>
    <t>59223854.BTL</t>
  </si>
  <si>
    <t>skruž betonová pro uliční vpusťs výtokovým otvorem PVC TBV-Q 450/350/3a, 45x35x5 cm</t>
  </si>
  <si>
    <t>48134861</t>
  </si>
  <si>
    <t>skruž betonová pro uliční vpusť s výtokovým otvorem PVC TBV-Q 450/350/3a, 45x35x5 cm</t>
  </si>
  <si>
    <t>99</t>
  </si>
  <si>
    <t>59223860.BTL</t>
  </si>
  <si>
    <t>skruž betonová pro uliční vpusť středová TBV-Q 450/195/6b, 45x19,5x5 cm (v případě splaškové kanalizace se sifone)</t>
  </si>
  <si>
    <t>-800850506</t>
  </si>
  <si>
    <t>100</t>
  </si>
  <si>
    <t>59223858.BTL</t>
  </si>
  <si>
    <t>skruž betonová pro uliční vpusť horní TBV-Q 450/570/5d, 45x57x5 cm</t>
  </si>
  <si>
    <t>1952587720</t>
  </si>
  <si>
    <t>101</t>
  </si>
  <si>
    <t>59223864.BTL</t>
  </si>
  <si>
    <t>prstenec betonový pro uliční vpusť vyrovnávací TBV-Q 390/60/10a, 39x6x13 cm</t>
  </si>
  <si>
    <t>-733775896</t>
  </si>
  <si>
    <t>102</t>
  </si>
  <si>
    <t>28661816</t>
  </si>
  <si>
    <t>koš kalový pro silniční vpusť 315mm</t>
  </si>
  <si>
    <t>1954575343</t>
  </si>
  <si>
    <t>103</t>
  </si>
  <si>
    <t>899204112</t>
  </si>
  <si>
    <t>Osazení mříží litinových včetně rámů a košů na bahno pro třídu zatížení D400, E600</t>
  </si>
  <si>
    <t>-851236549</t>
  </si>
  <si>
    <t>https://podminky.urs.cz/item/CS_URS_2021_01/899204112</t>
  </si>
  <si>
    <t xml:space="preserve">Poznámka k souboru cen:_x000d_
1. V cenách nejsou započteny náklady na dodání mříží, rámů a košů na bahno; tyto náklady se oceňují ve specifikaci._x000d_
</t>
  </si>
  <si>
    <t>104</t>
  </si>
  <si>
    <t>2866193.R</t>
  </si>
  <si>
    <t>mříž litinová 500x500 D400</t>
  </si>
  <si>
    <t>894070613</t>
  </si>
  <si>
    <t xml:space="preserve">mříž litinová </t>
  </si>
  <si>
    <t>105</t>
  </si>
  <si>
    <t>899331111</t>
  </si>
  <si>
    <t>Výšková úprava uličního vstupu nebo vpusti do 200 mm zvýšením poklopu</t>
  </si>
  <si>
    <t>-1326507886</t>
  </si>
  <si>
    <t>https://podminky.urs.cz/item/CS_URS_2021_01/899331111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</si>
  <si>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</si>
  <si>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"dle potřeby"2</t>
  </si>
  <si>
    <t>Ostatní konstrukce a práce, bourání</t>
  </si>
  <si>
    <t>106</t>
  </si>
  <si>
    <t>9100001.R</t>
  </si>
  <si>
    <t>Demontáž sdělovacího kabelu - vč. výkopových prací, odříznutí a zasypání výkopu</t>
  </si>
  <si>
    <t>-1706384937</t>
  </si>
  <si>
    <t>"dle potřeby v případě kolize kce polní cesty - bude řešeno se správcem inž.sítě"120+30+22+235</t>
  </si>
  <si>
    <t>107</t>
  </si>
  <si>
    <t>916131213</t>
  </si>
  <si>
    <t>Osazení silničního obrubníku betonového stojatého s boční opěrou do lože z betonu prostého C20/25nXF3</t>
  </si>
  <si>
    <t>-20080653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</si>
  <si>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</si>
  <si>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https://podminky.urs.cz/item/CS_URS_2021_01/916131213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</si>
  <si>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</si>
  <si>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"obnova vozovky"81+7+80</t>
  </si>
  <si>
    <t>"sjezdy PC"6*12</t>
  </si>
  <si>
    <t>108</t>
  </si>
  <si>
    <t>59217031</t>
  </si>
  <si>
    <t>obrubník betonový silniční 1000x150x250mm</t>
  </si>
  <si>
    <t>2137890877</t>
  </si>
  <si>
    <t>"obnova stávající asfaltové vozovky" 168-8-(5+3,5+1+6)*1,05</t>
  </si>
  <si>
    <t>"sjezd v km 0,72" 12*1,05</t>
  </si>
  <si>
    <t>"sjezd v km 0,78" 12*1,05</t>
  </si>
  <si>
    <t>"sjezd v km 0,85" 12*1,05</t>
  </si>
  <si>
    <t>"sjezd v km 1,16" 12*1,05</t>
  </si>
  <si>
    <t>"sjezd v km 1,28" 12*1,05</t>
  </si>
  <si>
    <t>"sjezd v km 1,59" 12*1,05</t>
  </si>
  <si>
    <t>109</t>
  </si>
  <si>
    <t>59217030</t>
  </si>
  <si>
    <t>obrubník betonový silniční přechodový 1000x150x150-250mm</t>
  </si>
  <si>
    <t>1156638978</t>
  </si>
  <si>
    <t>"obnova stávající asfaltové vozovky" 4*2</t>
  </si>
  <si>
    <t>110</t>
  </si>
  <si>
    <t>59217029</t>
  </si>
  <si>
    <t>obrubník betonový silniční nájezdový 1000x150x150mm</t>
  </si>
  <si>
    <t>-1870395716</t>
  </si>
  <si>
    <t>(5+3,5+1+6)*1,05</t>
  </si>
  <si>
    <t>111</t>
  </si>
  <si>
    <t>919112233</t>
  </si>
  <si>
    <t>Řezání spár pro vytvoření komůrky š 20 mm hl 40 mm pro těsnící zálivku v živičném krytu</t>
  </si>
  <si>
    <t>-1653744597</t>
  </si>
  <si>
    <t>Řezání dilatačních spár v živičném krytu vytvoření komůrky pro těsnící zálivku šířky 20 mm, hloubky 40 mm</t>
  </si>
  <si>
    <t>https://podminky.urs.cz/item/CS_URS_2021_01/919112233</t>
  </si>
  <si>
    <t xml:space="preserve">Poznámka k souboru cen:_x000d_
1. V cenách jsou započteny i náklady na vyčištění spár po řezání._x000d_
</t>
  </si>
  <si>
    <t>"napojení na stávající asf.vozovku"5,1+16,9</t>
  </si>
  <si>
    <t>112</t>
  </si>
  <si>
    <t>919122132</t>
  </si>
  <si>
    <t xml:space="preserve">Těsnění spár modifik asf. zálivkou za tepla pro komůrky š 20 mm hl 40 mm s těsnicím profilem  </t>
  </si>
  <si>
    <t>-920022025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</si>
  <si>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</si>
  <si>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https://podminky.urs.cz/item/CS_URS_2021_01/919122132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</si>
  <si>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</si>
  <si>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113</t>
  </si>
  <si>
    <t>919521140</t>
  </si>
  <si>
    <t>Zřízení silničního propustku z trub betonových nebo ŽB DN 600</t>
  </si>
  <si>
    <t>-577794566</t>
  </si>
  <si>
    <t>Zřízení silničního propustku z trub betonových nebo železobetonových DN 600 mm</t>
  </si>
  <si>
    <t>https://podminky.urs.cz/item/CS_URS_2021_01/919521140</t>
  </si>
  <si>
    <t xml:space="preserve">Poznámka k souboru cen:_x000d_
1. Ceny jsou určeny pro trubní propustky spádu do 10 %._x000d_
2. V cenách jsou započteny i náklady na:_x000d_
a) podkladní vrstvu ze štěrkopísku a podkladní vrstvu (lože) z betonu prostého,_x000d_
b) utěsnění trub cementovou maltou._x000d_
3. V cenách nejsou započteny náklady na:_x000d_
a) zemní práce, které se oceňují cenami části A 01 katalogu 800-1 Zemní práce;_x000d_
b) dodání trub, které se oceňuje ve specifikaci; ztratné lze dohodnout ve výši 1 %,_x000d_
c) obetonování trub, které se oceňuje cenou 919 53-5555._x000d_
</t>
  </si>
  <si>
    <t>"dle PD D.1.6"7,5</t>
  </si>
  <si>
    <t>114</t>
  </si>
  <si>
    <t>59222001</t>
  </si>
  <si>
    <t>trouba ŽB hrdlová DN 600</t>
  </si>
  <si>
    <t>1765240994</t>
  </si>
  <si>
    <t>115</t>
  </si>
  <si>
    <t>919735114</t>
  </si>
  <si>
    <t>Řezání stávajícího živičného krytu hl do 200 mm</t>
  </si>
  <si>
    <t>-1195830932</t>
  </si>
  <si>
    <t>Řezání stávajícího živičného krytu nebo podkladu hloubky přes 150 do 200 mm</t>
  </si>
  <si>
    <t>https://podminky.urs.cz/item/CS_URS_2021_01/919735114</t>
  </si>
  <si>
    <t xml:space="preserve">Poznámka k souboru cen:_x000d_
1. V cenách jsou započteny i náklady na spotřebu vody._x000d_
</t>
  </si>
  <si>
    <t>"zaříznutí vozovky"5,08+16,87</t>
  </si>
  <si>
    <t>116</t>
  </si>
  <si>
    <t>961041211</t>
  </si>
  <si>
    <t>Bourání mostních základů z betonu prostého</t>
  </si>
  <si>
    <t>-39058318</t>
  </si>
  <si>
    <t>Bourání mostních konstrukcí základů z prostého betonu</t>
  </si>
  <si>
    <t>https://podminky.urs.cz/item/CS_URS_2021_01/961041211</t>
  </si>
  <si>
    <t xml:space="preserve">Poznámka k souboru cen:_x000d_
1. Cena 05-1111 lze použít i pro bourání konstrukcí z předpjatého betonu._x000d_
2. Ceny 06-5413 a 06-5423 lze použít i pro rozebrání dřevěných truhlíků nebo žlabů uložených na dřevěné konstrukci mostu._x000d_
3. Ceny nelze použít:_x000d_
a) pro bourání základových konstrukcí prováděné ve spojitosti se zemními pracemi; toto bourání se oceňuje cenami 122 90-1 - Bourání konstrukcí, části A 01 katalogu 800-1 Zemní práce;_x000d_
b) ceny nelze použít pro bourání konstrukcí pod vodou; tyto práce se oceňují podle ustanovení úvodního katalogu._x000d_
4. Ceny 04-1211 až 05-1111 nelze použít pro ocenění demontáže (vyjmutí) prefabrikovaných dílců nebo nosných konstrukcí v celku; tyto práce se oceňují podle ustanovení úvodního katalogu._x000d_
5. Ceny 06-5111 a 06-5112, 06-5611 a 06-5612 nelze použít pro vytažení pilot, bárek na pilotách a ledolamů; vytažení pilot se oceňuje příslušnými cenami katalogu 800-2 - Zvláštní zakládání objektů._x000d_
6. Množství měrných jednotek se určuje:_x000d_
a) u cen 02-1112 až 05-1111 v m3 objemu konstrukce nebo její části před bouráním,_x000d_
b) u cen 06-5111 až 06-5612 v m3 objemu dřeva v konstrukci nebo její části před bouráním._x000d_
</t>
  </si>
  <si>
    <t>"stávající propustek"2*7*0,8</t>
  </si>
  <si>
    <t>117</t>
  </si>
  <si>
    <t>962041221</t>
  </si>
  <si>
    <t>Bourání mostních zdí a pilířů z betonu prokládaného</t>
  </si>
  <si>
    <t>-1672881433</t>
  </si>
  <si>
    <t>Bourání mostních konstrukcí zdiva a pilířů z prokládaného betonu</t>
  </si>
  <si>
    <t>https://podminky.urs.cz/item/CS_URS_2021_01/962041221</t>
  </si>
  <si>
    <t>"stávající propustek vč.sloupků"2*7*1,2</t>
  </si>
  <si>
    <t>997</t>
  </si>
  <si>
    <t>Přesun sutě</t>
  </si>
  <si>
    <t>118</t>
  </si>
  <si>
    <t>997221551</t>
  </si>
  <si>
    <t>Vodorovná doprava suti ze sypkých materiálů do 1 km</t>
  </si>
  <si>
    <t>-833840145</t>
  </si>
  <si>
    <t>Vodorovná doprava suti bez naložení, ale se složením a s hrubým urovnáním ze sypkých materiálů, na vzdálenost do 1 km</t>
  </si>
  <si>
    <t>https://podminky.urs.cz/item/CS_URS_2021_01/997221551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</si>
  <si>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</si>
  <si>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"kamenivo"183,04</t>
  </si>
  <si>
    <t>"vyfréz.materiál"47,84+95,68</t>
  </si>
  <si>
    <t>119</t>
  </si>
  <si>
    <t>997221559</t>
  </si>
  <si>
    <t>Příplatek ZKD 1 km u vodorovné dopravy suti ze sypkých materiálů</t>
  </si>
  <si>
    <t>573344857</t>
  </si>
  <si>
    <t>Vodorovná doprava suti bez naložení, ale se složením a s hrubým urovnáním Příplatek k ceně za každý další i započatý 1 km přes 1 km</t>
  </si>
  <si>
    <t>https://podminky.urs.cz/item/CS_URS_2021_01/997221559</t>
  </si>
  <si>
    <t>"do 30km"326,56*29</t>
  </si>
  <si>
    <t>9470,24*4 'Přepočtené koeficientem množství</t>
  </si>
  <si>
    <t>120</t>
  </si>
  <si>
    <t>997221571</t>
  </si>
  <si>
    <t>Vodorovná doprava vybouraných hmot do 1 km</t>
  </si>
  <si>
    <t>792482537</t>
  </si>
  <si>
    <t>Vodorovná doprava vybouraných hmot bez naložení, ale se složením a s hrubým urovnáním na vzdálenost do 1 km</t>
  </si>
  <si>
    <t>https://podminky.urs.cz/item/CS_URS_2021_01/997221571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</si>
  <si>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</si>
  <si>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"kam.dlažba"7,032</t>
  </si>
  <si>
    <t>"beton a kamen.kce propustku"24,64+35,28</t>
  </si>
  <si>
    <t>121</t>
  </si>
  <si>
    <t>997221579</t>
  </si>
  <si>
    <t>Příplatek ZKD 1 km u vodorovné dopravy vybouraných hmot</t>
  </si>
  <si>
    <t>2010332941</t>
  </si>
  <si>
    <t>Vodorovná doprava vybouraných hmot bez naložení, ale se složením a s hrubým urovnáním na vzdálenost Příplatek k ceně za každý další i započatý 1 km přes 1 km</t>
  </si>
  <si>
    <t>https://podminky.urs.cz/item/CS_URS_2021_01/997221579</t>
  </si>
  <si>
    <t>"do 30km"66,952*29</t>
  </si>
  <si>
    <t>122</t>
  </si>
  <si>
    <t>997221615</t>
  </si>
  <si>
    <t>Poplatek za uložení na skládce (skládkovné) stavebního odpadu betonového kód odpadu 17 01 01</t>
  </si>
  <si>
    <t>1672997098</t>
  </si>
  <si>
    <t>Poplatek za uložení stavebního odpadu na skládce (skládkovné) z prostého betonu zatříděného do Katalogu odpadů pod kódem 17 01 01</t>
  </si>
  <si>
    <t>https://podminky.urs.cz/item/CS_URS_2021_01/997221615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</si>
  <si>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</si>
  <si>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123</t>
  </si>
  <si>
    <t>997221645</t>
  </si>
  <si>
    <t>Poplatek za uložení na skládce (skládkovné) odpadu asfaltového bez dehtu kód odpadu 17 03 02</t>
  </si>
  <si>
    <t>-1250901658</t>
  </si>
  <si>
    <t>Poplatek za uložení stavebního odpadu na skládce (skládkovné) asfaltového bez obsahu dehtu zatříděného do Katalogu odpadů pod kódem 17 03 02</t>
  </si>
  <si>
    <t>https://podminky.urs.cz/item/CS_URS_2021_01/997221645</t>
  </si>
  <si>
    <t>"vyfr.mat."47,84+95,68</t>
  </si>
  <si>
    <t>124</t>
  </si>
  <si>
    <t>997221655</t>
  </si>
  <si>
    <t>Poplatek za uložení na skládce (skládkovné) zeminy a kamení kód odpadu 17 05 04</t>
  </si>
  <si>
    <t>1286535933</t>
  </si>
  <si>
    <t>Poplatek za uložení stavebního odpadu na skládce (skládkovné) zeminy a kamení zatříděného do Katalogu odpadů pod kódem 17 05 04</t>
  </si>
  <si>
    <t>https://podminky.urs.cz/item/CS_URS_2021_01/997221655</t>
  </si>
  <si>
    <t>"odstranění stávající komunikace kamenivo-suť"183,04</t>
  </si>
  <si>
    <t>998</t>
  </si>
  <si>
    <t>Přesun hmot</t>
  </si>
  <si>
    <t>125</t>
  </si>
  <si>
    <t>998225111</t>
  </si>
  <si>
    <t>Přesun hmot pro pozemní komunikace s krytem z kamene, monolitickým betonovým nebo živičným</t>
  </si>
  <si>
    <t>-1809993571</t>
  </si>
  <si>
    <t>Přesun hmot pro komunikace s krytem z kameniva, monolitickým betonovým nebo živičným dopravní vzdálenost do 200 m jakékoliv délky objektu</t>
  </si>
  <si>
    <t>https://podminky.urs.cz/item/CS_URS_2021_01/998225111</t>
  </si>
  <si>
    <t xml:space="preserve">Poznámka k souboru cen:_x000d_
1. Ceny lze použít i pro plochy letišť s krytem monolitickým betonovým nebo živičným._x000d_
</t>
  </si>
  <si>
    <t>126</t>
  </si>
  <si>
    <t>998225192</t>
  </si>
  <si>
    <t>Příplatek k přesunu hmot pro pozemní komunikace s krytem z kamene, živičným, betonovým do 2000 m</t>
  </si>
  <si>
    <t>1933787425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</si>
  <si>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</si>
  <si>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https://podminky.urs.cz/item/CS_URS_2021_01/998225192</t>
  </si>
  <si>
    <t>PSV</t>
  </si>
  <si>
    <t>Práce a dodávky PSV</t>
  </si>
  <si>
    <t>711</t>
  </si>
  <si>
    <t>Izolace proti vodě, vlhkosti a plynům</t>
  </si>
  <si>
    <t>127</t>
  </si>
  <si>
    <t>711112002.R</t>
  </si>
  <si>
    <t>Provedení izolace proti zemní vlhkosti svislé za studena ( Np + 2x Na)</t>
  </si>
  <si>
    <t>-3176161</t>
  </si>
  <si>
    <t xml:space="preserve">Poznámka k souboru cen:_x000d_
1. Izolace plochy jednotlivě do 10 m2 se oceňují skladebně cenou příslušné izolace a cenou 711 19-9095 Příplatek za plochu do 10 m2._x000d_
</t>
  </si>
  <si>
    <t>"rub zdi a základů"2*9*4,6+4*0,6*2,75</t>
  </si>
  <si>
    <t>767</t>
  </si>
  <si>
    <t>Konstrukce zámečnické</t>
  </si>
  <si>
    <t>128</t>
  </si>
  <si>
    <t>76716111.R</t>
  </si>
  <si>
    <t xml:space="preserve">Montáž a dodávka zábradlí rovného  z trubek nebo tenkostěnných profilů do zdiva, hmotnosti 1 m zábradlí přes 45 kg, se svislou výplní v. 1,1 m D+M dle PD D.1.6</t>
  </si>
  <si>
    <t>1573387768</t>
  </si>
  <si>
    <t>Montáž a dodávka zábradlí rovného z trubek nebo tenkostěnných profilů do zdiva, hmotnosti 1 m zábradlí přes 45 kg, se svislou výplní v. 1,1 m D+M dle PD D.1.6</t>
  </si>
  <si>
    <t xml:space="preserve">Poznámka k souboru cen:_x000d_
1. Cenami -51 . . lze oceňovat i montáž madel a průběžnou (horizontální) výplň z trubek nebo tenkostěnných profilů, které se montují z dodaných dílů na samostatně osazované ocelové sloupky nebo na zabudované kotevní prvky._x000d_
2. Cenami nelze oceňovat montáž samostatného sloupku pro dřevěné madlo; tyto práce se oceňují cenou 767 22-0550 Osazení samostatného sloupku._x000d_
3. V cenách nejsou započteny náklady na:_x000d_
a) vytvoření ohybu nebo ohybníku; tyto práce se oceňují cenou 767 22-0191 nebo -0490 Příplatek za vytvoření ohybu,_x000d_
b) montáž hliníkových krycích lišt; tyto práce se oceňují cenami 767 89-6110 až -6115 Montáž ostatních zámečnických konstrukcí,_x000d_
c) montáž výplně tvarovaným plechem._x000d_
</t>
  </si>
  <si>
    <t>2*8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</si>
  <si>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</si>
  <si>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</si>
  <si>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</si>
  <si>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</si>
  <si>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</si>
  <si>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</si>
  <si>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</si>
  <si>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</si>
  <si>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</si>
  <si>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</si>
  <si>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</si>
  <si>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</si>
  <si>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</si>
  <si>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</si>
  <si>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239010113</t>
  </si>
  <si>
    <t>012103000</t>
  </si>
  <si>
    <t>Geodetické práce před výstavbou - vytyčení sítí</t>
  </si>
  <si>
    <t>-1241997735</t>
  </si>
  <si>
    <t>"vytyčení stávajících inženýrských sítí a vytyčení stavby před začátkem realizace" 1</t>
  </si>
  <si>
    <t>012203000</t>
  </si>
  <si>
    <t>Geodetické práce při provádění stavby - výškové a polohové vytyčení stavby</t>
  </si>
  <si>
    <t>-173816504</t>
  </si>
  <si>
    <t>012303000</t>
  </si>
  <si>
    <t>Geodetické práce po výstavbě - zaměření skutečného provedení díla ke kolaudaci stavby</t>
  </si>
  <si>
    <t>695393360</t>
  </si>
  <si>
    <t>"Geodetické vytýčení stavby v průběhu výstavby a zaměření skutečného stavu" 1</t>
  </si>
  <si>
    <t>013254000</t>
  </si>
  <si>
    <t>Dokumentace skutečného provedení stavby - 4x tištěná, 1x na CD</t>
  </si>
  <si>
    <t>407724837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</si>
  <si>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</si>
  <si>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</si>
  <si>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</si>
  <si>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</si>
  <si>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</si>
  <si>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-1185466405</t>
  </si>
  <si>
    <t>034103000</t>
  </si>
  <si>
    <t>Pomocné práce zajištění nebo řízení regulaci a ochranu dopravy - úhrnná částka musí obsahovat veškeré nákl. na dočasné úpravy a regulaci dopr.(i pěší) na staveništi</t>
  </si>
  <si>
    <t>1688203690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</si>
  <si>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</si>
  <si>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</si>
  <si>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</si>
  <si>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1304320541</t>
  </si>
  <si>
    <t>VRN4</t>
  </si>
  <si>
    <t>Inženýrská činnost</t>
  </si>
  <si>
    <t>041903000</t>
  </si>
  <si>
    <t xml:space="preserve">Dozor jiné osoby - geotechnické posouzení  (4 x návštěva stavby)</t>
  </si>
  <si>
    <t>34690146</t>
  </si>
  <si>
    <t>Dozor jiné osoby - geotechnické posouzení (4 x návštěva stavby)</t>
  </si>
  <si>
    <t>043134000</t>
  </si>
  <si>
    <t xml:space="preserve">Zkoušky zatěžovací - provedení 20 ks statické zatěžovací zkoušky   </t>
  </si>
  <si>
    <t>-940730946</t>
  </si>
  <si>
    <t xml:space="preserve">Zkoušky zatěžovací - provedení 20 ks statické zatěžovací zkoušky </t>
  </si>
  <si>
    <t>VRN7</t>
  </si>
  <si>
    <t>Provozní vlivy</t>
  </si>
  <si>
    <t>075603000.R</t>
  </si>
  <si>
    <t>Jiná ochranná pásma - kopané sondy stávajících inženýrských sítí vč.zpětného zásypu (10ks)</t>
  </si>
  <si>
    <t>-885133867</t>
  </si>
  <si>
    <t xml:space="preserve">Poznámka k položce:_x000d_
 </t>
  </si>
  <si>
    <t>SEZNAM FIGUR</t>
  </si>
  <si>
    <t>Výměra</t>
  </si>
  <si>
    <t xml:space="preserve"> SO 101</t>
  </si>
  <si>
    <t>"propustek" 2,3*1,5*7,5+2,3*(6-1,5)*7,5*0,5+2*2,9*6</t>
  </si>
  <si>
    <t>"obnova stávající asfaltové vozovky" 80*5,08</t>
  </si>
  <si>
    <t>Použití figury:</t>
  </si>
  <si>
    <t>odvoz</t>
  </si>
  <si>
    <t>odkop+jáma-zásyp</t>
  </si>
  <si>
    <t>ornice</t>
  </si>
  <si>
    <t>Plocha teréních úprav z příčných a podélných profilů ve staničení:</t>
  </si>
  <si>
    <t>"staničení 0,000-0,020" (0+0,4)/2*20</t>
  </si>
  <si>
    <t>"staničení 0,020-0,040" (0,4+0,7)/2*20</t>
  </si>
  <si>
    <t>"staničení 0,040-0,060" (0,7+0,45)/2*20</t>
  </si>
  <si>
    <t>"staničení 0,060-0,080" (0,45+0,35)/2*20</t>
  </si>
  <si>
    <t>"staničení 0,080-0,100" (0,35+0,45)/2*20</t>
  </si>
  <si>
    <t>"staničení 0,100-0,120" (0,45+0,65)/2*20</t>
  </si>
  <si>
    <t>"staničení 0,120-0,140" (0,65+0,65)/2*20</t>
  </si>
  <si>
    <t>"staničení 0,140-0,160" (0,65+0,45)/2*20</t>
  </si>
  <si>
    <t>"staničení 0,160-0,180" (0,45+0,85)/2*20</t>
  </si>
  <si>
    <t>"staničení 0,180-0,200" (0,85+0,3)/2*20</t>
  </si>
  <si>
    <t>"staničení 0,200-0,220" (0,3+0,15)/2*20</t>
  </si>
  <si>
    <t>"staničení 0,220-0,240" (0,15+0,5)/2*20</t>
  </si>
  <si>
    <t>"staničení 0,240-0,260" (0,5+0,35)/2*20</t>
  </si>
  <si>
    <t>"staničení 0,260-0,280" (0,35+0,35)/2*20</t>
  </si>
  <si>
    <t>"staničení 0,280-0,300" (0,35+0,3)/2*20</t>
  </si>
  <si>
    <t>"staničení 0,300-0,320" (0,3+0,4)/2*20</t>
  </si>
  <si>
    <t>"staničení 0,320-0,340" (0,4+0,35)/2*20</t>
  </si>
  <si>
    <t>"staničení 0,340-0,360" (0,35+0,35)/2*20</t>
  </si>
  <si>
    <t>"staničení 0,360-0,380" (0,35+0,4)/2*20</t>
  </si>
  <si>
    <t>"staničení 0,380-0,400" (0,4+0,4)/2*20</t>
  </si>
  <si>
    <t>"staničení 0,400-0,420" (0,4+0,35)/2*20</t>
  </si>
  <si>
    <t>"staničení 0,420-0,440" (0,35+0,45)/2*20</t>
  </si>
  <si>
    <t>"staničení 0,440-0,460" (0,45+0,55)/2*20</t>
  </si>
  <si>
    <t>"staničení 0,460-0,480" (0,55+0,5)/2*20</t>
  </si>
  <si>
    <t>"staničení 0,480-0,500" (0,5+0,4)/2*20</t>
  </si>
  <si>
    <t>"staničení 0,500-0,520" (0,4+0,35)/2*20</t>
  </si>
  <si>
    <t>"staničení 0,520-0,540" (0,35+0,35)/2*20</t>
  </si>
  <si>
    <t>"staničení 0,540-0,560" (0,35+0,4)/2*20</t>
  </si>
  <si>
    <t>"staničení 0,560-0,580" (0,4+0,4)/2*20</t>
  </si>
  <si>
    <t>"staničení 0,580-0,59173" 0,4*11,73</t>
  </si>
  <si>
    <t>polcesta_1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</si>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</sst>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211101" TargetMode="External" /><Relationship Id="rId2" Type="http://schemas.openxmlformats.org/officeDocument/2006/relationships/hyperlink" Target="https://podminky.urs.cz/item/CS_URS_2021_01/111301111" TargetMode="External" /><Relationship Id="rId3" Type="http://schemas.openxmlformats.org/officeDocument/2006/relationships/hyperlink" Target="https://podminky.urs.cz/item/CS_URS_2021_01/112101122" TargetMode="External" /><Relationship Id="rId4" Type="http://schemas.openxmlformats.org/officeDocument/2006/relationships/hyperlink" Target="https://podminky.urs.cz/item/CS_URS_2021_01/112151112" TargetMode="External" /><Relationship Id="rId5" Type="http://schemas.openxmlformats.org/officeDocument/2006/relationships/hyperlink" Target="https://podminky.urs.cz/item/CS_URS_2021_01/112155215" TargetMode="External" /><Relationship Id="rId6" Type="http://schemas.openxmlformats.org/officeDocument/2006/relationships/hyperlink" Target="https://podminky.urs.cz/item/CS_URS_2021_01/112155315" TargetMode="External" /><Relationship Id="rId7" Type="http://schemas.openxmlformats.org/officeDocument/2006/relationships/hyperlink" Target="https://podminky.urs.cz/item/CS_URS_2021_01/112201112" TargetMode="External" /><Relationship Id="rId8" Type="http://schemas.openxmlformats.org/officeDocument/2006/relationships/hyperlink" Target="https://podminky.urs.cz/item/CS_URS_2021_01/112201134" TargetMode="External" /><Relationship Id="rId9" Type="http://schemas.openxmlformats.org/officeDocument/2006/relationships/hyperlink" Target="https://podminky.urs.cz/item/CS_URS_2021_01/113105113" TargetMode="External" /><Relationship Id="rId10" Type="http://schemas.openxmlformats.org/officeDocument/2006/relationships/hyperlink" Target="https://podminky.urs.cz/item/CS_URS_2021_01/113106171" TargetMode="External" /><Relationship Id="rId11" Type="http://schemas.openxmlformats.org/officeDocument/2006/relationships/hyperlink" Target="https://podminky.urs.cz/item/CS_URS_2021_01/113107223" TargetMode="External" /><Relationship Id="rId12" Type="http://schemas.openxmlformats.org/officeDocument/2006/relationships/hyperlink" Target="https://podminky.urs.cz/item/CS_URS_2021_01/113154123" TargetMode="External" /><Relationship Id="rId13" Type="http://schemas.openxmlformats.org/officeDocument/2006/relationships/hyperlink" Target="https://podminky.urs.cz/item/CS_URS_2021_01/113154124" TargetMode="External" /><Relationship Id="rId14" Type="http://schemas.openxmlformats.org/officeDocument/2006/relationships/hyperlink" Target="https://podminky.urs.cz/item/CS_URS_2021_01/115101202" TargetMode="External" /><Relationship Id="rId15" Type="http://schemas.openxmlformats.org/officeDocument/2006/relationships/hyperlink" Target="https://podminky.urs.cz/item/CS_URS_2021_01/115101302" TargetMode="External" /><Relationship Id="rId16" Type="http://schemas.openxmlformats.org/officeDocument/2006/relationships/hyperlink" Target="https://podminky.urs.cz/item/CS_URS_2021_01/121151123" TargetMode="External" /><Relationship Id="rId17" Type="http://schemas.openxmlformats.org/officeDocument/2006/relationships/hyperlink" Target="https://podminky.urs.cz/item/CS_URS_2021_01/122251104" TargetMode="External" /><Relationship Id="rId18" Type="http://schemas.openxmlformats.org/officeDocument/2006/relationships/hyperlink" Target="https://podminky.urs.cz/item/CS_URS_2021_01/122251106" TargetMode="External" /><Relationship Id="rId19" Type="http://schemas.openxmlformats.org/officeDocument/2006/relationships/hyperlink" Target="https://podminky.urs.cz/item/CS_URS_2021_01/129253101" TargetMode="External" /><Relationship Id="rId20" Type="http://schemas.openxmlformats.org/officeDocument/2006/relationships/hyperlink" Target="https://podminky.urs.cz/item/CS_URS_2021_01/131251203" TargetMode="External" /><Relationship Id="rId21" Type="http://schemas.openxmlformats.org/officeDocument/2006/relationships/hyperlink" Target="https://podminky.urs.cz/item/CS_URS_2021_01/133212012" TargetMode="External" /><Relationship Id="rId22" Type="http://schemas.openxmlformats.org/officeDocument/2006/relationships/hyperlink" Target="https://podminky.urs.cz/item/CS_URS_2021_01/162201411" TargetMode="External" /><Relationship Id="rId23" Type="http://schemas.openxmlformats.org/officeDocument/2006/relationships/hyperlink" Target="https://podminky.urs.cz/item/CS_URS_2021_01/162201416" TargetMode="External" /><Relationship Id="rId24" Type="http://schemas.openxmlformats.org/officeDocument/2006/relationships/hyperlink" Target="https://podminky.urs.cz/item/CS_URS_2021_01/162201421" TargetMode="External" /><Relationship Id="rId25" Type="http://schemas.openxmlformats.org/officeDocument/2006/relationships/hyperlink" Target="https://podminky.urs.cz/item/CS_URS_2021_01/162201422" TargetMode="External" /><Relationship Id="rId26" Type="http://schemas.openxmlformats.org/officeDocument/2006/relationships/hyperlink" Target="https://podminky.urs.cz/item/CS_URS_2021_01/162301951" TargetMode="External" /><Relationship Id="rId27" Type="http://schemas.openxmlformats.org/officeDocument/2006/relationships/hyperlink" Target="https://podminky.urs.cz/item/CS_URS_2021_01/162301962" TargetMode="External" /><Relationship Id="rId28" Type="http://schemas.openxmlformats.org/officeDocument/2006/relationships/hyperlink" Target="https://podminky.urs.cz/item/CS_URS_2021_01/162301971" TargetMode="External" /><Relationship Id="rId29" Type="http://schemas.openxmlformats.org/officeDocument/2006/relationships/hyperlink" Target="https://podminky.urs.cz/item/CS_URS_2021_01/162301972" TargetMode="External" /><Relationship Id="rId30" Type="http://schemas.openxmlformats.org/officeDocument/2006/relationships/hyperlink" Target="https://podminky.urs.cz/item/CS_URS_2021_01/162351104" TargetMode="External" /><Relationship Id="rId31" Type="http://schemas.openxmlformats.org/officeDocument/2006/relationships/hyperlink" Target="https://podminky.urs.cz/item/CS_URS_2021_01/162751117" TargetMode="External" /><Relationship Id="rId32" Type="http://schemas.openxmlformats.org/officeDocument/2006/relationships/hyperlink" Target="https://podminky.urs.cz/item/CS_URS_2021_01/162751119" TargetMode="External" /><Relationship Id="rId33" Type="http://schemas.openxmlformats.org/officeDocument/2006/relationships/hyperlink" Target="https://podminky.urs.cz/item/CS_URS_2021_01/167151111" TargetMode="External" /><Relationship Id="rId34" Type="http://schemas.openxmlformats.org/officeDocument/2006/relationships/hyperlink" Target="https://podminky.urs.cz/item/CS_URS_2021_01/171153101" TargetMode="External" /><Relationship Id="rId35" Type="http://schemas.openxmlformats.org/officeDocument/2006/relationships/hyperlink" Target="https://podminky.urs.cz/item/CS_URS_2021_01/171201231" TargetMode="External" /><Relationship Id="rId36" Type="http://schemas.openxmlformats.org/officeDocument/2006/relationships/hyperlink" Target="https://podminky.urs.cz/item/CS_URS_2021_01/171211101" TargetMode="External" /><Relationship Id="rId37" Type="http://schemas.openxmlformats.org/officeDocument/2006/relationships/hyperlink" Target="https://podminky.urs.cz/item/CS_URS_2021_01/171251201" TargetMode="External" /><Relationship Id="rId38" Type="http://schemas.openxmlformats.org/officeDocument/2006/relationships/hyperlink" Target="https://podminky.urs.cz/item/CS_URS_2021_01/174151101" TargetMode="External" /><Relationship Id="rId39" Type="http://schemas.openxmlformats.org/officeDocument/2006/relationships/hyperlink" Target="https://podminky.urs.cz/item/CS_URS_2021_01/181351005" TargetMode="External" /><Relationship Id="rId40" Type="http://schemas.openxmlformats.org/officeDocument/2006/relationships/hyperlink" Target="https://podminky.urs.cz/item/CS_URS_2021_01/181351103" TargetMode="External" /><Relationship Id="rId41" Type="http://schemas.openxmlformats.org/officeDocument/2006/relationships/hyperlink" Target="https://podminky.urs.cz/item/CS_URS_2021_01/181451121" TargetMode="External" /><Relationship Id="rId42" Type="http://schemas.openxmlformats.org/officeDocument/2006/relationships/hyperlink" Target="https://podminky.urs.cz/item/CS_URS_2021_01/181951112" TargetMode="External" /><Relationship Id="rId43" Type="http://schemas.openxmlformats.org/officeDocument/2006/relationships/hyperlink" Target="https://podminky.urs.cz/item/CS_URS_2021_01/182151111" TargetMode="External" /><Relationship Id="rId44" Type="http://schemas.openxmlformats.org/officeDocument/2006/relationships/hyperlink" Target="https://podminky.urs.cz/item/CS_URS_2021_01/184818242" TargetMode="External" /><Relationship Id="rId45" Type="http://schemas.openxmlformats.org/officeDocument/2006/relationships/hyperlink" Target="https://podminky.urs.cz/item/CS_URS_2021_01/185804312" TargetMode="External" /><Relationship Id="rId46" Type="http://schemas.openxmlformats.org/officeDocument/2006/relationships/hyperlink" Target="https://podminky.urs.cz/item/CS_URS_2021_01/185851121" TargetMode="External" /><Relationship Id="rId47" Type="http://schemas.openxmlformats.org/officeDocument/2006/relationships/hyperlink" Target="https://podminky.urs.cz/item/CS_URS_2021_01/185851129" TargetMode="External" /><Relationship Id="rId48" Type="http://schemas.openxmlformats.org/officeDocument/2006/relationships/hyperlink" Target="https://podminky.urs.cz/item/CS_URS_2021_01/211531111" TargetMode="External" /><Relationship Id="rId49" Type="http://schemas.openxmlformats.org/officeDocument/2006/relationships/hyperlink" Target="https://podminky.urs.cz/item/CS_URS_2021_01/211571112" TargetMode="External" /><Relationship Id="rId50" Type="http://schemas.openxmlformats.org/officeDocument/2006/relationships/hyperlink" Target="https://podminky.urs.cz/item/CS_URS_2021_01/211971110" TargetMode="External" /><Relationship Id="rId51" Type="http://schemas.openxmlformats.org/officeDocument/2006/relationships/hyperlink" Target="https://podminky.urs.cz/item/CS_URS_2021_01/211971122" TargetMode="External" /><Relationship Id="rId52" Type="http://schemas.openxmlformats.org/officeDocument/2006/relationships/hyperlink" Target="https://podminky.urs.cz/item/CS_URS_2021_01/212751106" TargetMode="External" /><Relationship Id="rId53" Type="http://schemas.openxmlformats.org/officeDocument/2006/relationships/hyperlink" Target="https://podminky.urs.cz/item/CS_URS_2021_01/213141113" TargetMode="External" /><Relationship Id="rId54" Type="http://schemas.openxmlformats.org/officeDocument/2006/relationships/hyperlink" Target="https://podminky.urs.cz/item/CS_URS_2021_01/213141133" TargetMode="External" /><Relationship Id="rId55" Type="http://schemas.openxmlformats.org/officeDocument/2006/relationships/hyperlink" Target="https://podminky.urs.cz/item/CS_URS_2021_01/274313511" TargetMode="External" /><Relationship Id="rId56" Type="http://schemas.openxmlformats.org/officeDocument/2006/relationships/hyperlink" Target="https://podminky.urs.cz/item/CS_URS_2021_01/274313811" TargetMode="External" /><Relationship Id="rId57" Type="http://schemas.openxmlformats.org/officeDocument/2006/relationships/hyperlink" Target="https://podminky.urs.cz/item/CS_URS_2021_01/274321511" TargetMode="External" /><Relationship Id="rId58" Type="http://schemas.openxmlformats.org/officeDocument/2006/relationships/hyperlink" Target="https://podminky.urs.cz/item/CS_URS_2021_01/274351121" TargetMode="External" /><Relationship Id="rId59" Type="http://schemas.openxmlformats.org/officeDocument/2006/relationships/hyperlink" Target="https://podminky.urs.cz/item/CS_URS_2021_01/274351122" TargetMode="External" /><Relationship Id="rId60" Type="http://schemas.openxmlformats.org/officeDocument/2006/relationships/hyperlink" Target="https://podminky.urs.cz/item/CS_URS_2021_01/274361821" TargetMode="External" /><Relationship Id="rId61" Type="http://schemas.openxmlformats.org/officeDocument/2006/relationships/hyperlink" Target="https://podminky.urs.cz/item/CS_URS_2021_01/317322711" TargetMode="External" /><Relationship Id="rId62" Type="http://schemas.openxmlformats.org/officeDocument/2006/relationships/hyperlink" Target="https://podminky.urs.cz/item/CS_URS_2021_01/317351105" TargetMode="External" /><Relationship Id="rId63" Type="http://schemas.openxmlformats.org/officeDocument/2006/relationships/hyperlink" Target="https://podminky.urs.cz/item/CS_URS_2021_01/317351106" TargetMode="External" /><Relationship Id="rId64" Type="http://schemas.openxmlformats.org/officeDocument/2006/relationships/hyperlink" Target="https://podminky.urs.cz/item/CS_URS_2021_01/317361821" TargetMode="External" /><Relationship Id="rId65" Type="http://schemas.openxmlformats.org/officeDocument/2006/relationships/hyperlink" Target="https://podminky.urs.cz/item/CS_URS_2021_01/334323118" TargetMode="External" /><Relationship Id="rId66" Type="http://schemas.openxmlformats.org/officeDocument/2006/relationships/hyperlink" Target="https://podminky.urs.cz/item/CS_URS_2021_01/334351115" TargetMode="External" /><Relationship Id="rId67" Type="http://schemas.openxmlformats.org/officeDocument/2006/relationships/hyperlink" Target="https://podminky.urs.cz/item/CS_URS_2021_01/334351214" TargetMode="External" /><Relationship Id="rId68" Type="http://schemas.openxmlformats.org/officeDocument/2006/relationships/hyperlink" Target="https://podminky.urs.cz/item/CS_URS_2021_01/334361216" TargetMode="External" /><Relationship Id="rId69" Type="http://schemas.openxmlformats.org/officeDocument/2006/relationships/hyperlink" Target="https://podminky.urs.cz/item/CS_URS_2021_01/451315116" TargetMode="External" /><Relationship Id="rId70" Type="http://schemas.openxmlformats.org/officeDocument/2006/relationships/hyperlink" Target="https://podminky.urs.cz/item/CS_URS_2021_01/451573111" TargetMode="External" /><Relationship Id="rId71" Type="http://schemas.openxmlformats.org/officeDocument/2006/relationships/hyperlink" Target="https://podminky.urs.cz/item/CS_URS_2021_01/452111141" TargetMode="External" /><Relationship Id="rId72" Type="http://schemas.openxmlformats.org/officeDocument/2006/relationships/hyperlink" Target="https://podminky.urs.cz/item/CS_URS_2021_01/452311151" TargetMode="External" /><Relationship Id="rId73" Type="http://schemas.openxmlformats.org/officeDocument/2006/relationships/hyperlink" Target="https://podminky.urs.cz/item/CS_URS_2021_01/452312161" TargetMode="External" /><Relationship Id="rId74" Type="http://schemas.openxmlformats.org/officeDocument/2006/relationships/hyperlink" Target="https://podminky.urs.cz/item/CS_URS_2021_01/465511511" TargetMode="External" /><Relationship Id="rId75" Type="http://schemas.openxmlformats.org/officeDocument/2006/relationships/hyperlink" Target="https://podminky.urs.cz/item/CS_URS_2021_01/564851111" TargetMode="External" /><Relationship Id="rId76" Type="http://schemas.openxmlformats.org/officeDocument/2006/relationships/hyperlink" Target="https://podminky.urs.cz/item/CS_URS_2021_01/564851111.1" TargetMode="External" /><Relationship Id="rId77" Type="http://schemas.openxmlformats.org/officeDocument/2006/relationships/hyperlink" Target="https://podminky.urs.cz/item/CS_URS_2021_01/564861111" TargetMode="External" /><Relationship Id="rId78" Type="http://schemas.openxmlformats.org/officeDocument/2006/relationships/hyperlink" Target="https://podminky.urs.cz/item/CS_URS_2021_01/569831111" TargetMode="External" /><Relationship Id="rId79" Type="http://schemas.openxmlformats.org/officeDocument/2006/relationships/hyperlink" Target="https://podminky.urs.cz/item/CS_URS_2021_01/569903311" TargetMode="External" /><Relationship Id="rId80" Type="http://schemas.openxmlformats.org/officeDocument/2006/relationships/hyperlink" Target="https://podminky.urs.cz/item/CS_URS_2021_01/573191111" TargetMode="External" /><Relationship Id="rId81" Type="http://schemas.openxmlformats.org/officeDocument/2006/relationships/hyperlink" Target="https://podminky.urs.cz/item/CS_URS_2021_01/573231106" TargetMode="External" /><Relationship Id="rId82" Type="http://schemas.openxmlformats.org/officeDocument/2006/relationships/hyperlink" Target="https://podminky.urs.cz/item/CS_URS_2021_01/577134121" TargetMode="External" /><Relationship Id="rId83" Type="http://schemas.openxmlformats.org/officeDocument/2006/relationships/hyperlink" Target="https://podminky.urs.cz/item/CS_URS_2021_01/596211110" TargetMode="External" /><Relationship Id="rId84" Type="http://schemas.openxmlformats.org/officeDocument/2006/relationships/hyperlink" Target="https://podminky.urs.cz/item/CS_URS_2021_01/895941111" TargetMode="External" /><Relationship Id="rId85" Type="http://schemas.openxmlformats.org/officeDocument/2006/relationships/hyperlink" Target="https://podminky.urs.cz/item/CS_URS_2021_01/899204112" TargetMode="External" /><Relationship Id="rId86" Type="http://schemas.openxmlformats.org/officeDocument/2006/relationships/hyperlink" Target="https://podminky.urs.cz/item/CS_URS_2021_01/899331111" TargetMode="External" /><Relationship Id="rId87" Type="http://schemas.openxmlformats.org/officeDocument/2006/relationships/hyperlink" Target="https://podminky.urs.cz/item/CS_URS_2021_01/916131213" TargetMode="External" /><Relationship Id="rId88" Type="http://schemas.openxmlformats.org/officeDocument/2006/relationships/hyperlink" Target="https://podminky.urs.cz/item/CS_URS_2021_01/919112233" TargetMode="External" /><Relationship Id="rId89" Type="http://schemas.openxmlformats.org/officeDocument/2006/relationships/hyperlink" Target="https://podminky.urs.cz/item/CS_URS_2021_01/919122132" TargetMode="External" /><Relationship Id="rId90" Type="http://schemas.openxmlformats.org/officeDocument/2006/relationships/hyperlink" Target="https://podminky.urs.cz/item/CS_URS_2021_01/919521140" TargetMode="External" /><Relationship Id="rId91" Type="http://schemas.openxmlformats.org/officeDocument/2006/relationships/hyperlink" Target="https://podminky.urs.cz/item/CS_URS_2021_01/919735114" TargetMode="External" /><Relationship Id="rId92" Type="http://schemas.openxmlformats.org/officeDocument/2006/relationships/hyperlink" Target="https://podminky.urs.cz/item/CS_URS_2021_01/961041211" TargetMode="External" /><Relationship Id="rId93" Type="http://schemas.openxmlformats.org/officeDocument/2006/relationships/hyperlink" Target="https://podminky.urs.cz/item/CS_URS_2021_01/962041221" TargetMode="External" /><Relationship Id="rId94" Type="http://schemas.openxmlformats.org/officeDocument/2006/relationships/hyperlink" Target="https://podminky.urs.cz/item/CS_URS_2021_01/997221551" TargetMode="External" /><Relationship Id="rId95" Type="http://schemas.openxmlformats.org/officeDocument/2006/relationships/hyperlink" Target="https://podminky.urs.cz/item/CS_URS_2021_01/997221559" TargetMode="External" /><Relationship Id="rId96" Type="http://schemas.openxmlformats.org/officeDocument/2006/relationships/hyperlink" Target="https://podminky.urs.cz/item/CS_URS_2021_01/997221571" TargetMode="External" /><Relationship Id="rId97" Type="http://schemas.openxmlformats.org/officeDocument/2006/relationships/hyperlink" Target="https://podminky.urs.cz/item/CS_URS_2021_01/997221579" TargetMode="External" /><Relationship Id="rId98" Type="http://schemas.openxmlformats.org/officeDocument/2006/relationships/hyperlink" Target="https://podminky.urs.cz/item/CS_URS_2021_01/997221615" TargetMode="External" /><Relationship Id="rId99" Type="http://schemas.openxmlformats.org/officeDocument/2006/relationships/hyperlink" Target="https://podminky.urs.cz/item/CS_URS_2021_01/997221645" TargetMode="External" /><Relationship Id="rId100" Type="http://schemas.openxmlformats.org/officeDocument/2006/relationships/hyperlink" Target="https://podminky.urs.cz/item/CS_URS_2021_01/997221655" TargetMode="External" /><Relationship Id="rId101" Type="http://schemas.openxmlformats.org/officeDocument/2006/relationships/hyperlink" Target="https://podminky.urs.cz/item/CS_URS_2021_01/998225111" TargetMode="External" /><Relationship Id="rId102" Type="http://schemas.openxmlformats.org/officeDocument/2006/relationships/hyperlink" Target="https://podminky.urs.cz/item/CS_URS_2021_01/998225192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VC1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101 - Polní cesta VC1'!P92</f>
        <v>0</v>
      </c>
      <c r="AV55" s="121">
        <f>'SO 101 - Polní cesta VC1'!J33</f>
        <v>0</v>
      </c>
      <c r="AW55" s="121">
        <f>'SO 101 - Polní cesta VC1'!J34</f>
        <v>0</v>
      </c>
      <c r="AX55" s="121">
        <f>'SO 101 - Polní cesta VC1'!J35</f>
        <v>0</v>
      </c>
      <c r="AY55" s="121">
        <f>'SO 101 - Polní cesta VC1'!J36</f>
        <v>0</v>
      </c>
      <c r="AZ55" s="121">
        <f>'SO 101 - Polní cesta VC1'!F33</f>
        <v>0</v>
      </c>
      <c r="BA55" s="121">
        <f>'SO 101 - Polní cesta VC1'!F34</f>
        <v>0</v>
      </c>
      <c r="BB55" s="121">
        <f>'SO 101 - Polní cesta VC1'!F35</f>
        <v>0</v>
      </c>
      <c r="BC55" s="121">
        <f>'SO 101 - Polní cesta VC1'!F36</f>
        <v>0</v>
      </c>
      <c r="BD55" s="123">
        <f>'SO 101 - Polní cesta VC1'!F37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21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JLqVcm0cD8fBYDDtJKsV4Nloiq+qJsvrIvrMIiUSGUCL8uszBAi+xXc10j95nlybSgcGU3qjEW/5G08Qke9G5w==" hashValue="CrSNANGK2tNca3ED9Pz/OTU43/x81a4yShCnVvQVEQFdClgZ8gmueF9tc0UT/XbeUGvreWvG7D5aMN9tBnozm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1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29" t="s">
        <v>87</v>
      </c>
      <c r="BA2" s="129" t="s">
        <v>21</v>
      </c>
      <c r="BB2" s="129" t="s">
        <v>21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21</v>
      </c>
      <c r="BB3" s="129" t="s">
        <v>21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  <c r="AZ4" s="129" t="s">
        <v>92</v>
      </c>
      <c r="BA4" s="129" t="s">
        <v>21</v>
      </c>
      <c r="BB4" s="129" t="s">
        <v>21</v>
      </c>
      <c r="BC4" s="129" t="s">
        <v>93</v>
      </c>
      <c r="BD4" s="129" t="s">
        <v>83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95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ROUND(J92,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ROUND((SUM(BE92:BE918)),  2)</f>
        <v>0</v>
      </c>
      <c r="G33" s="39"/>
      <c r="H33" s="39"/>
      <c r="I33" s="150">
        <v>0.20999999999999999</v>
      </c>
      <c r="J33" s="149">
        <f>ROUND(((SUM(BE92:BE918))*I33),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ROUND((SUM(BF92:BF918)),  2)</f>
        <v>0</v>
      </c>
      <c r="G34" s="39"/>
      <c r="H34" s="39"/>
      <c r="I34" s="150">
        <v>0.14999999999999999</v>
      </c>
      <c r="J34" s="149">
        <f>ROUND(((SUM(BF92:BF918))*I34),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ROUND((SUM(BG92:BG918)),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ROUND((SUM(BH92:BH918)),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ROUND((SUM(BI92:BI918)),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VC1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J475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J573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J616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J652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J738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108</v>
      </c>
      <c r="E67" s="176"/>
      <c r="F67" s="176"/>
      <c r="G67" s="176"/>
      <c r="H67" s="176"/>
      <c r="I67" s="176"/>
      <c r="J67" s="177">
        <f>J784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J851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J898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111</v>
      </c>
      <c r="E70" s="170"/>
      <c r="F70" s="170"/>
      <c r="G70" s="170"/>
      <c r="H70" s="170"/>
      <c r="I70" s="170"/>
      <c r="J70" s="171">
        <f>J907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J908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J914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114</v>
      </c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Polní cesta VC1 v k.ú. Kouty u Poděbrad</v>
      </c>
      <c r="F82" s="33"/>
      <c r="G82" s="33"/>
      <c r="H82" s="33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94</v>
      </c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101 - Polní cesta VC1</v>
      </c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22</v>
      </c>
      <c r="D86" s="41"/>
      <c r="E86" s="41"/>
      <c r="F86" s="28" t="str">
        <f>F12</f>
        <v>k.ú. Kouty</v>
      </c>
      <c r="G86" s="41"/>
      <c r="H86" s="41"/>
      <c r="I86" s="33" t="s">
        <v>24</v>
      </c>
      <c r="J86" s="73" t="str">
        <f>IF(J12="","",J12)</f>
        <v>11. 7. 2021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26</v>
      </c>
      <c r="D88" s="41"/>
      <c r="E88" s="41"/>
      <c r="F88" s="28" t="str">
        <f>E15</f>
        <v>ČR-SPÚ,Krajský pozemkový úřad pro Středočeský kraj</v>
      </c>
      <c r="G88" s="41"/>
      <c r="H88" s="41"/>
      <c r="I88" s="33" t="s">
        <v>32</v>
      </c>
      <c r="J88" s="37" t="str">
        <f>E21</f>
        <v>VDI PROJEKT s.r.o.</v>
      </c>
      <c r="K88" s="41"/>
      <c r="L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Ing. Jan Duben</v>
      </c>
      <c r="K89" s="41"/>
      <c r="L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115</v>
      </c>
      <c r="D91" s="182" t="s">
        <v>58</v>
      </c>
      <c r="E91" s="182" t="s">
        <v>54</v>
      </c>
      <c r="F91" s="182" t="s">
        <v>55</v>
      </c>
      <c r="G91" s="182" t="s">
        <v>116</v>
      </c>
      <c r="H91" s="182" t="s">
        <v>117</v>
      </c>
      <c r="I91" s="182" t="s">
        <v>118</v>
      </c>
      <c r="J91" s="182" t="s">
        <v>99</v>
      </c>
      <c r="K91" s="183" t="s">
        <v>119</v>
      </c>
      <c r="L91" s="184"/>
      <c r="M91" s="93" t="s">
        <v>21</v>
      </c>
      <c r="N91" s="94" t="s">
        <v>43</v>
      </c>
      <c r="O91" s="94" t="s">
        <v>120</v>
      </c>
      <c r="P91" s="94" t="s">
        <v>121</v>
      </c>
      <c r="Q91" s="94" t="s">
        <v>122</v>
      </c>
      <c r="R91" s="94" t="s">
        <v>123</v>
      </c>
      <c r="S91" s="94" t="s">
        <v>124</v>
      </c>
      <c r="T91" s="95" t="s">
        <v>125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126</v>
      </c>
      <c r="D92" s="41"/>
      <c r="E92" s="41"/>
      <c r="F92" s="41"/>
      <c r="G92" s="41"/>
      <c r="H92" s="41"/>
      <c r="I92" s="41"/>
      <c r="J92" s="185">
        <f>BK92</f>
        <v>0</v>
      </c>
      <c r="K92" s="41"/>
      <c r="L92" s="45"/>
      <c r="M92" s="96"/>
      <c r="N92" s="186"/>
      <c r="O92" s="97"/>
      <c r="P92" s="187">
        <f>P93+P907</f>
        <v>0</v>
      </c>
      <c r="Q92" s="97"/>
      <c r="R92" s="187">
        <f>R93+R907</f>
        <v>1883.64676150124</v>
      </c>
      <c r="S92" s="97"/>
      <c r="T92" s="188">
        <f>T93+T907</f>
        <v>395.28199999999998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100</v>
      </c>
      <c r="BK92" s="189">
        <f>BK93+BK907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127</v>
      </c>
      <c r="F93" s="193" t="s">
        <v>128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P94+P475+P573+P616+P652+P738+P784+P851+P898</f>
        <v>0</v>
      </c>
      <c r="Q93" s="198"/>
      <c r="R93" s="199">
        <f>R94+R475+R573+R616+R652+R738+R784+R851+R898</f>
        <v>1883.6458015012399</v>
      </c>
      <c r="S93" s="198"/>
      <c r="T93" s="200">
        <f>T94+T475+T573+T616+T652+T738+T784+T851+T898</f>
        <v>395.28199999999998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129</v>
      </c>
      <c r="BK93" s="203">
        <f>BK94+BK475+BK573+BK616+BK652+BK738+BK784+BK851+BK898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81</v>
      </c>
      <c r="F94" s="204" t="s">
        <v>130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SUM(P95:P474)</f>
        <v>0</v>
      </c>
      <c r="Q94" s="198"/>
      <c r="R94" s="199">
        <f>SUM(R95:R474)</f>
        <v>116.705302</v>
      </c>
      <c r="S94" s="198"/>
      <c r="T94" s="200">
        <f>SUM(T95:T474)</f>
        <v>335.36199999999997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129</v>
      </c>
      <c r="BK94" s="203">
        <f>SUM(BK95:BK474)</f>
        <v>0</v>
      </c>
    </row>
    <row r="95" s="2" customFormat="1" ht="21.75" customHeight="1">
      <c r="A95" s="39"/>
      <c r="B95" s="40"/>
      <c r="C95" s="206" t="s">
        <v>81</v>
      </c>
      <c r="D95" s="206" t="s">
        <v>131</v>
      </c>
      <c r="E95" s="207" t="s">
        <v>132</v>
      </c>
      <c r="F95" s="208" t="s">
        <v>133</v>
      </c>
      <c r="G95" s="209" t="s">
        <v>134</v>
      </c>
      <c r="H95" s="210">
        <v>120</v>
      </c>
      <c r="I95" s="211"/>
      <c r="J95" s="212">
        <f>ROUND(I95*H95,2)</f>
        <v>0</v>
      </c>
      <c r="K95" s="208" t="s">
        <v>135</v>
      </c>
      <c r="L95" s="45"/>
      <c r="M95" s="213" t="s">
        <v>21</v>
      </c>
      <c r="N95" s="214" t="s">
        <v>44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136</v>
      </c>
      <c r="AT95" s="217" t="s">
        <v>131</v>
      </c>
      <c r="AU95" s="217" t="s">
        <v>83</v>
      </c>
      <c r="AY95" s="18" t="s">
        <v>129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81</v>
      </c>
      <c r="BK95" s="218">
        <f>ROUND(I95*H95,2)</f>
        <v>0</v>
      </c>
      <c r="BL95" s="18" t="s">
        <v>136</v>
      </c>
      <c r="BM95" s="217" t="s">
        <v>137</v>
      </c>
    </row>
    <row r="96" s="2" customFormat="1">
      <c r="A96" s="39"/>
      <c r="B96" s="40"/>
      <c r="C96" s="41"/>
      <c r="D96" s="219" t="s">
        <v>138</v>
      </c>
      <c r="E96" s="41"/>
      <c r="F96" s="220" t="s">
        <v>139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4" t="s">
        <v>140</v>
      </c>
      <c r="E97" s="41"/>
      <c r="F97" s="225" t="s">
        <v>141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2" customFormat="1">
      <c r="A98" s="39"/>
      <c r="B98" s="40"/>
      <c r="C98" s="41"/>
      <c r="D98" s="219" t="s">
        <v>142</v>
      </c>
      <c r="E98" s="41"/>
      <c r="F98" s="226" t="s">
        <v>143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83</v>
      </c>
    </row>
    <row r="99" s="13" customFormat="1">
      <c r="A99" s="13"/>
      <c r="B99" s="227"/>
      <c r="C99" s="228"/>
      <c r="D99" s="219" t="s">
        <v>144</v>
      </c>
      <c r="E99" s="229" t="s">
        <v>21</v>
      </c>
      <c r="F99" s="230" t="s">
        <v>145</v>
      </c>
      <c r="G99" s="228"/>
      <c r="H99" s="231">
        <v>120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83</v>
      </c>
      <c r="AV99" s="13" t="s">
        <v>83</v>
      </c>
      <c r="AW99" s="13" t="s">
        <v>34</v>
      </c>
      <c r="AX99" s="13" t="s">
        <v>73</v>
      </c>
      <c r="AY99" s="237" t="s">
        <v>129</v>
      </c>
    </row>
    <row r="100" s="14" customFormat="1">
      <c r="A100" s="14"/>
      <c r="B100" s="238"/>
      <c r="C100" s="239"/>
      <c r="D100" s="219" t="s">
        <v>144</v>
      </c>
      <c r="E100" s="240" t="s">
        <v>21</v>
      </c>
      <c r="F100" s="241" t="s">
        <v>146</v>
      </c>
      <c r="G100" s="239"/>
      <c r="H100" s="242">
        <v>120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144</v>
      </c>
      <c r="AU100" s="248" t="s">
        <v>83</v>
      </c>
      <c r="AV100" s="14" t="s">
        <v>136</v>
      </c>
      <c r="AW100" s="14" t="s">
        <v>34</v>
      </c>
      <c r="AX100" s="14" t="s">
        <v>81</v>
      </c>
      <c r="AY100" s="248" t="s">
        <v>129</v>
      </c>
    </row>
    <row r="101" s="2" customFormat="1" ht="16.5" customHeight="1">
      <c r="A101" s="39"/>
      <c r="B101" s="40"/>
      <c r="C101" s="206" t="s">
        <v>83</v>
      </c>
      <c r="D101" s="206" t="s">
        <v>131</v>
      </c>
      <c r="E101" s="207" t="s">
        <v>147</v>
      </c>
      <c r="F101" s="208" t="s">
        <v>148</v>
      </c>
      <c r="G101" s="209" t="s">
        <v>134</v>
      </c>
      <c r="H101" s="210">
        <v>1540.5</v>
      </c>
      <c r="I101" s="211"/>
      <c r="J101" s="212">
        <f>ROUND(I101*H101,2)</f>
        <v>0</v>
      </c>
      <c r="K101" s="208" t="s">
        <v>135</v>
      </c>
      <c r="L101" s="45"/>
      <c r="M101" s="213" t="s">
        <v>21</v>
      </c>
      <c r="N101" s="214" t="s">
        <v>44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136</v>
      </c>
      <c r="AT101" s="217" t="s">
        <v>131</v>
      </c>
      <c r="AU101" s="217" t="s">
        <v>83</v>
      </c>
      <c r="AY101" s="18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81</v>
      </c>
      <c r="BK101" s="218">
        <f>ROUND(I101*H101,2)</f>
        <v>0</v>
      </c>
      <c r="BL101" s="18" t="s">
        <v>136</v>
      </c>
      <c r="BM101" s="217" t="s">
        <v>149</v>
      </c>
    </row>
    <row r="102" s="2" customFormat="1">
      <c r="A102" s="39"/>
      <c r="B102" s="40"/>
      <c r="C102" s="41"/>
      <c r="D102" s="219" t="s">
        <v>138</v>
      </c>
      <c r="E102" s="41"/>
      <c r="F102" s="220" t="s">
        <v>150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>
      <c r="A103" s="39"/>
      <c r="B103" s="40"/>
      <c r="C103" s="41"/>
      <c r="D103" s="224" t="s">
        <v>140</v>
      </c>
      <c r="E103" s="41"/>
      <c r="F103" s="225" t="s">
        <v>151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83</v>
      </c>
    </row>
    <row r="104" s="2" customFormat="1">
      <c r="A104" s="39"/>
      <c r="B104" s="40"/>
      <c r="C104" s="41"/>
      <c r="D104" s="219" t="s">
        <v>142</v>
      </c>
      <c r="E104" s="41"/>
      <c r="F104" s="226" t="s">
        <v>152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83</v>
      </c>
    </row>
    <row r="105" s="13" customFormat="1">
      <c r="A105" s="13"/>
      <c r="B105" s="227"/>
      <c r="C105" s="228"/>
      <c r="D105" s="219" t="s">
        <v>144</v>
      </c>
      <c r="E105" s="229" t="s">
        <v>21</v>
      </c>
      <c r="F105" s="230" t="s">
        <v>153</v>
      </c>
      <c r="G105" s="228"/>
      <c r="H105" s="231">
        <v>1540.5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83</v>
      </c>
      <c r="AV105" s="13" t="s">
        <v>83</v>
      </c>
      <c r="AW105" s="13" t="s">
        <v>34</v>
      </c>
      <c r="AX105" s="13" t="s">
        <v>73</v>
      </c>
      <c r="AY105" s="237" t="s">
        <v>129</v>
      </c>
    </row>
    <row r="106" s="14" customFormat="1">
      <c r="A106" s="14"/>
      <c r="B106" s="238"/>
      <c r="C106" s="239"/>
      <c r="D106" s="219" t="s">
        <v>144</v>
      </c>
      <c r="E106" s="240" t="s">
        <v>21</v>
      </c>
      <c r="F106" s="241" t="s">
        <v>146</v>
      </c>
      <c r="G106" s="239"/>
      <c r="H106" s="242">
        <v>1540.5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144</v>
      </c>
      <c r="AU106" s="248" t="s">
        <v>83</v>
      </c>
      <c r="AV106" s="14" t="s">
        <v>136</v>
      </c>
      <c r="AW106" s="14" t="s">
        <v>34</v>
      </c>
      <c r="AX106" s="14" t="s">
        <v>81</v>
      </c>
      <c r="AY106" s="248" t="s">
        <v>129</v>
      </c>
    </row>
    <row r="107" s="2" customFormat="1" ht="16.5" customHeight="1">
      <c r="A107" s="39"/>
      <c r="B107" s="40"/>
      <c r="C107" s="206" t="s">
        <v>154</v>
      </c>
      <c r="D107" s="206" t="s">
        <v>131</v>
      </c>
      <c r="E107" s="207" t="s">
        <v>155</v>
      </c>
      <c r="F107" s="208" t="s">
        <v>156</v>
      </c>
      <c r="G107" s="209" t="s">
        <v>157</v>
      </c>
      <c r="H107" s="210">
        <v>2</v>
      </c>
      <c r="I107" s="211"/>
      <c r="J107" s="212">
        <f>ROUND(I107*H107,2)</f>
        <v>0</v>
      </c>
      <c r="K107" s="208" t="s">
        <v>135</v>
      </c>
      <c r="L107" s="45"/>
      <c r="M107" s="213" t="s">
        <v>21</v>
      </c>
      <c r="N107" s="214" t="s">
        <v>44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136</v>
      </c>
      <c r="AT107" s="217" t="s">
        <v>131</v>
      </c>
      <c r="AU107" s="217" t="s">
        <v>83</v>
      </c>
      <c r="AY107" s="18" t="s">
        <v>129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81</v>
      </c>
      <c r="BK107" s="218">
        <f>ROUND(I107*H107,2)</f>
        <v>0</v>
      </c>
      <c r="BL107" s="18" t="s">
        <v>136</v>
      </c>
      <c r="BM107" s="217" t="s">
        <v>158</v>
      </c>
    </row>
    <row r="108" s="2" customFormat="1">
      <c r="A108" s="39"/>
      <c r="B108" s="40"/>
      <c r="C108" s="41"/>
      <c r="D108" s="219" t="s">
        <v>138</v>
      </c>
      <c r="E108" s="41"/>
      <c r="F108" s="220" t="s">
        <v>159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138</v>
      </c>
      <c r="AU108" s="18" t="s">
        <v>83</v>
      </c>
    </row>
    <row r="109" s="2" customFormat="1">
      <c r="A109" s="39"/>
      <c r="B109" s="40"/>
      <c r="C109" s="41"/>
      <c r="D109" s="224" t="s">
        <v>140</v>
      </c>
      <c r="E109" s="41"/>
      <c r="F109" s="225" t="s">
        <v>160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83</v>
      </c>
    </row>
    <row r="110" s="2" customFormat="1">
      <c r="A110" s="39"/>
      <c r="B110" s="40"/>
      <c r="C110" s="41"/>
      <c r="D110" s="219" t="s">
        <v>142</v>
      </c>
      <c r="E110" s="41"/>
      <c r="F110" s="226" t="s">
        <v>161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83</v>
      </c>
    </row>
    <row r="111" s="13" customFormat="1">
      <c r="A111" s="13"/>
      <c r="B111" s="227"/>
      <c r="C111" s="228"/>
      <c r="D111" s="219" t="s">
        <v>144</v>
      </c>
      <c r="E111" s="229" t="s">
        <v>21</v>
      </c>
      <c r="F111" s="230" t="s">
        <v>162</v>
      </c>
      <c r="G111" s="228"/>
      <c r="H111" s="231">
        <v>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144</v>
      </c>
      <c r="AU111" s="237" t="s">
        <v>83</v>
      </c>
      <c r="AV111" s="13" t="s">
        <v>83</v>
      </c>
      <c r="AW111" s="13" t="s">
        <v>34</v>
      </c>
      <c r="AX111" s="13" t="s">
        <v>73</v>
      </c>
      <c r="AY111" s="237" t="s">
        <v>129</v>
      </c>
    </row>
    <row r="112" s="14" customFormat="1">
      <c r="A112" s="14"/>
      <c r="B112" s="238"/>
      <c r="C112" s="239"/>
      <c r="D112" s="219" t="s">
        <v>144</v>
      </c>
      <c r="E112" s="240" t="s">
        <v>21</v>
      </c>
      <c r="F112" s="241" t="s">
        <v>146</v>
      </c>
      <c r="G112" s="239"/>
      <c r="H112" s="242">
        <v>2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144</v>
      </c>
      <c r="AU112" s="248" t="s">
        <v>83</v>
      </c>
      <c r="AV112" s="14" t="s">
        <v>136</v>
      </c>
      <c r="AW112" s="14" t="s">
        <v>34</v>
      </c>
      <c r="AX112" s="14" t="s">
        <v>81</v>
      </c>
      <c r="AY112" s="248" t="s">
        <v>129</v>
      </c>
    </row>
    <row r="113" s="2" customFormat="1" ht="16.5" customHeight="1">
      <c r="A113" s="39"/>
      <c r="B113" s="40"/>
      <c r="C113" s="206" t="s">
        <v>136</v>
      </c>
      <c r="D113" s="206" t="s">
        <v>131</v>
      </c>
      <c r="E113" s="207" t="s">
        <v>163</v>
      </c>
      <c r="F113" s="208" t="s">
        <v>164</v>
      </c>
      <c r="G113" s="209" t="s">
        <v>157</v>
      </c>
      <c r="H113" s="210">
        <v>4</v>
      </c>
      <c r="I113" s="211"/>
      <c r="J113" s="212">
        <f>ROUND(I113*H113,2)</f>
        <v>0</v>
      </c>
      <c r="K113" s="208" t="s">
        <v>135</v>
      </c>
      <c r="L113" s="45"/>
      <c r="M113" s="213" t="s">
        <v>21</v>
      </c>
      <c r="N113" s="214" t="s">
        <v>44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136</v>
      </c>
      <c r="AT113" s="217" t="s">
        <v>131</v>
      </c>
      <c r="AU113" s="217" t="s">
        <v>83</v>
      </c>
      <c r="AY113" s="18" t="s">
        <v>129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81</v>
      </c>
      <c r="BK113" s="218">
        <f>ROUND(I113*H113,2)</f>
        <v>0</v>
      </c>
      <c r="BL113" s="18" t="s">
        <v>136</v>
      </c>
      <c r="BM113" s="217" t="s">
        <v>165</v>
      </c>
    </row>
    <row r="114" s="2" customFormat="1">
      <c r="A114" s="39"/>
      <c r="B114" s="40"/>
      <c r="C114" s="41"/>
      <c r="D114" s="219" t="s">
        <v>138</v>
      </c>
      <c r="E114" s="41"/>
      <c r="F114" s="220" t="s">
        <v>166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138</v>
      </c>
      <c r="AU114" s="18" t="s">
        <v>83</v>
      </c>
    </row>
    <row r="115" s="2" customFormat="1">
      <c r="A115" s="39"/>
      <c r="B115" s="40"/>
      <c r="C115" s="41"/>
      <c r="D115" s="224" t="s">
        <v>140</v>
      </c>
      <c r="E115" s="41"/>
      <c r="F115" s="225" t="s">
        <v>167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83</v>
      </c>
    </row>
    <row r="116" s="2" customFormat="1">
      <c r="A116" s="39"/>
      <c r="B116" s="40"/>
      <c r="C116" s="41"/>
      <c r="D116" s="219" t="s">
        <v>142</v>
      </c>
      <c r="E116" s="41"/>
      <c r="F116" s="226" t="s">
        <v>168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83</v>
      </c>
    </row>
    <row r="117" s="13" customFormat="1">
      <c r="A117" s="13"/>
      <c r="B117" s="227"/>
      <c r="C117" s="228"/>
      <c r="D117" s="219" t="s">
        <v>144</v>
      </c>
      <c r="E117" s="229" t="s">
        <v>21</v>
      </c>
      <c r="F117" s="230" t="s">
        <v>169</v>
      </c>
      <c r="G117" s="228"/>
      <c r="H117" s="231">
        <v>4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144</v>
      </c>
      <c r="AU117" s="237" t="s">
        <v>83</v>
      </c>
      <c r="AV117" s="13" t="s">
        <v>83</v>
      </c>
      <c r="AW117" s="13" t="s">
        <v>34</v>
      </c>
      <c r="AX117" s="13" t="s">
        <v>73</v>
      </c>
      <c r="AY117" s="237" t="s">
        <v>129</v>
      </c>
    </row>
    <row r="118" s="14" customFormat="1">
      <c r="A118" s="14"/>
      <c r="B118" s="238"/>
      <c r="C118" s="239"/>
      <c r="D118" s="219" t="s">
        <v>144</v>
      </c>
      <c r="E118" s="240" t="s">
        <v>21</v>
      </c>
      <c r="F118" s="241" t="s">
        <v>146</v>
      </c>
      <c r="G118" s="239"/>
      <c r="H118" s="242">
        <v>4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144</v>
      </c>
      <c r="AU118" s="248" t="s">
        <v>83</v>
      </c>
      <c r="AV118" s="14" t="s">
        <v>136</v>
      </c>
      <c r="AW118" s="14" t="s">
        <v>34</v>
      </c>
      <c r="AX118" s="14" t="s">
        <v>81</v>
      </c>
      <c r="AY118" s="248" t="s">
        <v>129</v>
      </c>
    </row>
    <row r="119" s="2" customFormat="1" ht="16.5" customHeight="1">
      <c r="A119" s="39"/>
      <c r="B119" s="40"/>
      <c r="C119" s="206" t="s">
        <v>170</v>
      </c>
      <c r="D119" s="206" t="s">
        <v>131</v>
      </c>
      <c r="E119" s="207" t="s">
        <v>171</v>
      </c>
      <c r="F119" s="208" t="s">
        <v>172</v>
      </c>
      <c r="G119" s="209" t="s">
        <v>157</v>
      </c>
      <c r="H119" s="210">
        <v>4</v>
      </c>
      <c r="I119" s="211"/>
      <c r="J119" s="212">
        <f>ROUND(I119*H119,2)</f>
        <v>0</v>
      </c>
      <c r="K119" s="208" t="s">
        <v>135</v>
      </c>
      <c r="L119" s="45"/>
      <c r="M119" s="213" t="s">
        <v>21</v>
      </c>
      <c r="N119" s="214" t="s">
        <v>44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136</v>
      </c>
      <c r="AT119" s="217" t="s">
        <v>131</v>
      </c>
      <c r="AU119" s="217" t="s">
        <v>83</v>
      </c>
      <c r="AY119" s="18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81</v>
      </c>
      <c r="BK119" s="218">
        <f>ROUND(I119*H119,2)</f>
        <v>0</v>
      </c>
      <c r="BL119" s="18" t="s">
        <v>136</v>
      </c>
      <c r="BM119" s="217" t="s">
        <v>173</v>
      </c>
    </row>
    <row r="120" s="2" customFormat="1">
      <c r="A120" s="39"/>
      <c r="B120" s="40"/>
      <c r="C120" s="41"/>
      <c r="D120" s="219" t="s">
        <v>138</v>
      </c>
      <c r="E120" s="41"/>
      <c r="F120" s="220" t="s">
        <v>174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83</v>
      </c>
    </row>
    <row r="121" s="2" customFormat="1">
      <c r="A121" s="39"/>
      <c r="B121" s="40"/>
      <c r="C121" s="41"/>
      <c r="D121" s="224" t="s">
        <v>140</v>
      </c>
      <c r="E121" s="41"/>
      <c r="F121" s="225" t="s">
        <v>175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83</v>
      </c>
    </row>
    <row r="122" s="2" customFormat="1">
      <c r="A122" s="39"/>
      <c r="B122" s="40"/>
      <c r="C122" s="41"/>
      <c r="D122" s="219" t="s">
        <v>142</v>
      </c>
      <c r="E122" s="41"/>
      <c r="F122" s="226" t="s">
        <v>176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83</v>
      </c>
    </row>
    <row r="123" s="13" customFormat="1">
      <c r="A123" s="13"/>
      <c r="B123" s="227"/>
      <c r="C123" s="228"/>
      <c r="D123" s="219" t="s">
        <v>144</v>
      </c>
      <c r="E123" s="229" t="s">
        <v>21</v>
      </c>
      <c r="F123" s="230" t="s">
        <v>177</v>
      </c>
      <c r="G123" s="228"/>
      <c r="H123" s="231">
        <v>4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83</v>
      </c>
      <c r="AV123" s="13" t="s">
        <v>83</v>
      </c>
      <c r="AW123" s="13" t="s">
        <v>34</v>
      </c>
      <c r="AX123" s="13" t="s">
        <v>73</v>
      </c>
      <c r="AY123" s="237" t="s">
        <v>129</v>
      </c>
    </row>
    <row r="124" s="14" customFormat="1">
      <c r="A124" s="14"/>
      <c r="B124" s="238"/>
      <c r="C124" s="239"/>
      <c r="D124" s="219" t="s">
        <v>144</v>
      </c>
      <c r="E124" s="240" t="s">
        <v>21</v>
      </c>
      <c r="F124" s="241" t="s">
        <v>146</v>
      </c>
      <c r="G124" s="239"/>
      <c r="H124" s="242">
        <v>4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144</v>
      </c>
      <c r="AU124" s="248" t="s">
        <v>83</v>
      </c>
      <c r="AV124" s="14" t="s">
        <v>136</v>
      </c>
      <c r="AW124" s="14" t="s">
        <v>34</v>
      </c>
      <c r="AX124" s="14" t="s">
        <v>81</v>
      </c>
      <c r="AY124" s="248" t="s">
        <v>129</v>
      </c>
    </row>
    <row r="125" s="2" customFormat="1" ht="16.5" customHeight="1">
      <c r="A125" s="39"/>
      <c r="B125" s="40"/>
      <c r="C125" s="206" t="s">
        <v>178</v>
      </c>
      <c r="D125" s="206" t="s">
        <v>131</v>
      </c>
      <c r="E125" s="207" t="s">
        <v>179</v>
      </c>
      <c r="F125" s="208" t="s">
        <v>180</v>
      </c>
      <c r="G125" s="209" t="s">
        <v>134</v>
      </c>
      <c r="H125" s="210">
        <v>120</v>
      </c>
      <c r="I125" s="211"/>
      <c r="J125" s="212">
        <f>ROUND(I125*H125,2)</f>
        <v>0</v>
      </c>
      <c r="K125" s="208" t="s">
        <v>135</v>
      </c>
      <c r="L125" s="45"/>
      <c r="M125" s="213" t="s">
        <v>21</v>
      </c>
      <c r="N125" s="214" t="s">
        <v>44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136</v>
      </c>
      <c r="AT125" s="217" t="s">
        <v>131</v>
      </c>
      <c r="AU125" s="217" t="s">
        <v>83</v>
      </c>
      <c r="AY125" s="18" t="s">
        <v>129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136</v>
      </c>
      <c r="BM125" s="217" t="s">
        <v>181</v>
      </c>
    </row>
    <row r="126" s="2" customFormat="1">
      <c r="A126" s="39"/>
      <c r="B126" s="40"/>
      <c r="C126" s="41"/>
      <c r="D126" s="219" t="s">
        <v>138</v>
      </c>
      <c r="E126" s="41"/>
      <c r="F126" s="220" t="s">
        <v>182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4" t="s">
        <v>140</v>
      </c>
      <c r="E127" s="41"/>
      <c r="F127" s="225" t="s">
        <v>183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2" customFormat="1">
      <c r="A128" s="39"/>
      <c r="B128" s="40"/>
      <c r="C128" s="41"/>
      <c r="D128" s="219" t="s">
        <v>142</v>
      </c>
      <c r="E128" s="41"/>
      <c r="F128" s="226" t="s">
        <v>176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142</v>
      </c>
      <c r="AU128" s="18" t="s">
        <v>83</v>
      </c>
    </row>
    <row r="129" s="13" customFormat="1">
      <c r="A129" s="13"/>
      <c r="B129" s="227"/>
      <c r="C129" s="228"/>
      <c r="D129" s="219" t="s">
        <v>144</v>
      </c>
      <c r="E129" s="229" t="s">
        <v>21</v>
      </c>
      <c r="F129" s="230" t="s">
        <v>184</v>
      </c>
      <c r="G129" s="228"/>
      <c r="H129" s="231">
        <v>120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144</v>
      </c>
      <c r="AU129" s="237" t="s">
        <v>83</v>
      </c>
      <c r="AV129" s="13" t="s">
        <v>83</v>
      </c>
      <c r="AW129" s="13" t="s">
        <v>34</v>
      </c>
      <c r="AX129" s="13" t="s">
        <v>73</v>
      </c>
      <c r="AY129" s="237" t="s">
        <v>129</v>
      </c>
    </row>
    <row r="130" s="14" customFormat="1">
      <c r="A130" s="14"/>
      <c r="B130" s="238"/>
      <c r="C130" s="239"/>
      <c r="D130" s="219" t="s">
        <v>144</v>
      </c>
      <c r="E130" s="240" t="s">
        <v>21</v>
      </c>
      <c r="F130" s="241" t="s">
        <v>146</v>
      </c>
      <c r="G130" s="239"/>
      <c r="H130" s="242">
        <v>120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144</v>
      </c>
      <c r="AU130" s="248" t="s">
        <v>83</v>
      </c>
      <c r="AV130" s="14" t="s">
        <v>136</v>
      </c>
      <c r="AW130" s="14" t="s">
        <v>34</v>
      </c>
      <c r="AX130" s="14" t="s">
        <v>81</v>
      </c>
      <c r="AY130" s="248" t="s">
        <v>129</v>
      </c>
    </row>
    <row r="131" s="2" customFormat="1" ht="16.5" customHeight="1">
      <c r="A131" s="39"/>
      <c r="B131" s="40"/>
      <c r="C131" s="206" t="s">
        <v>185</v>
      </c>
      <c r="D131" s="206" t="s">
        <v>131</v>
      </c>
      <c r="E131" s="207" t="s">
        <v>186</v>
      </c>
      <c r="F131" s="208" t="s">
        <v>187</v>
      </c>
      <c r="G131" s="209" t="s">
        <v>157</v>
      </c>
      <c r="H131" s="210">
        <v>4</v>
      </c>
      <c r="I131" s="211"/>
      <c r="J131" s="212">
        <f>ROUND(I131*H131,2)</f>
        <v>0</v>
      </c>
      <c r="K131" s="208" t="s">
        <v>135</v>
      </c>
      <c r="L131" s="45"/>
      <c r="M131" s="213" t="s">
        <v>21</v>
      </c>
      <c r="N131" s="214" t="s">
        <v>44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136</v>
      </c>
      <c r="AT131" s="217" t="s">
        <v>131</v>
      </c>
      <c r="AU131" s="217" t="s">
        <v>83</v>
      </c>
      <c r="AY131" s="18" t="s">
        <v>129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136</v>
      </c>
      <c r="BM131" s="217" t="s">
        <v>188</v>
      </c>
    </row>
    <row r="132" s="2" customFormat="1">
      <c r="A132" s="39"/>
      <c r="B132" s="40"/>
      <c r="C132" s="41"/>
      <c r="D132" s="219" t="s">
        <v>138</v>
      </c>
      <c r="E132" s="41"/>
      <c r="F132" s="220" t="s">
        <v>189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138</v>
      </c>
      <c r="AU132" s="18" t="s">
        <v>83</v>
      </c>
    </row>
    <row r="133" s="2" customFormat="1">
      <c r="A133" s="39"/>
      <c r="B133" s="40"/>
      <c r="C133" s="41"/>
      <c r="D133" s="224" t="s">
        <v>140</v>
      </c>
      <c r="E133" s="41"/>
      <c r="F133" s="225" t="s">
        <v>190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83</v>
      </c>
    </row>
    <row r="134" s="2" customFormat="1">
      <c r="A134" s="39"/>
      <c r="B134" s="40"/>
      <c r="C134" s="41"/>
      <c r="D134" s="219" t="s">
        <v>142</v>
      </c>
      <c r="E134" s="41"/>
      <c r="F134" s="226" t="s">
        <v>191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83</v>
      </c>
    </row>
    <row r="135" s="13" customFormat="1">
      <c r="A135" s="13"/>
      <c r="B135" s="227"/>
      <c r="C135" s="228"/>
      <c r="D135" s="219" t="s">
        <v>144</v>
      </c>
      <c r="E135" s="229" t="s">
        <v>21</v>
      </c>
      <c r="F135" s="230" t="s">
        <v>169</v>
      </c>
      <c r="G135" s="228"/>
      <c r="H135" s="231">
        <v>4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144</v>
      </c>
      <c r="AU135" s="237" t="s">
        <v>83</v>
      </c>
      <c r="AV135" s="13" t="s">
        <v>83</v>
      </c>
      <c r="AW135" s="13" t="s">
        <v>34</v>
      </c>
      <c r="AX135" s="13" t="s">
        <v>73</v>
      </c>
      <c r="AY135" s="237" t="s">
        <v>129</v>
      </c>
    </row>
    <row r="136" s="14" customFormat="1">
      <c r="A136" s="14"/>
      <c r="B136" s="238"/>
      <c r="C136" s="239"/>
      <c r="D136" s="219" t="s">
        <v>144</v>
      </c>
      <c r="E136" s="240" t="s">
        <v>21</v>
      </c>
      <c r="F136" s="241" t="s">
        <v>146</v>
      </c>
      <c r="G136" s="239"/>
      <c r="H136" s="242">
        <v>4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144</v>
      </c>
      <c r="AU136" s="248" t="s">
        <v>83</v>
      </c>
      <c r="AV136" s="14" t="s">
        <v>136</v>
      </c>
      <c r="AW136" s="14" t="s">
        <v>34</v>
      </c>
      <c r="AX136" s="14" t="s">
        <v>81</v>
      </c>
      <c r="AY136" s="248" t="s">
        <v>129</v>
      </c>
    </row>
    <row r="137" s="2" customFormat="1" ht="16.5" customHeight="1">
      <c r="A137" s="39"/>
      <c r="B137" s="40"/>
      <c r="C137" s="206" t="s">
        <v>192</v>
      </c>
      <c r="D137" s="206" t="s">
        <v>131</v>
      </c>
      <c r="E137" s="207" t="s">
        <v>193</v>
      </c>
      <c r="F137" s="208" t="s">
        <v>194</v>
      </c>
      <c r="G137" s="209" t="s">
        <v>157</v>
      </c>
      <c r="H137" s="210">
        <v>2</v>
      </c>
      <c r="I137" s="211"/>
      <c r="J137" s="212">
        <f>ROUND(I137*H137,2)</f>
        <v>0</v>
      </c>
      <c r="K137" s="208" t="s">
        <v>135</v>
      </c>
      <c r="L137" s="45"/>
      <c r="M137" s="213" t="s">
        <v>21</v>
      </c>
      <c r="N137" s="214" t="s">
        <v>44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136</v>
      </c>
      <c r="AT137" s="217" t="s">
        <v>131</v>
      </c>
      <c r="AU137" s="217" t="s">
        <v>83</v>
      </c>
      <c r="AY137" s="18" t="s">
        <v>129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81</v>
      </c>
      <c r="BK137" s="218">
        <f>ROUND(I137*H137,2)</f>
        <v>0</v>
      </c>
      <c r="BL137" s="18" t="s">
        <v>136</v>
      </c>
      <c r="BM137" s="217" t="s">
        <v>195</v>
      </c>
    </row>
    <row r="138" s="2" customFormat="1">
      <c r="A138" s="39"/>
      <c r="B138" s="40"/>
      <c r="C138" s="41"/>
      <c r="D138" s="219" t="s">
        <v>138</v>
      </c>
      <c r="E138" s="41"/>
      <c r="F138" s="220" t="s">
        <v>196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83</v>
      </c>
    </row>
    <row r="139" s="2" customFormat="1">
      <c r="A139" s="39"/>
      <c r="B139" s="40"/>
      <c r="C139" s="41"/>
      <c r="D139" s="224" t="s">
        <v>140</v>
      </c>
      <c r="E139" s="41"/>
      <c r="F139" s="225" t="s">
        <v>197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140</v>
      </c>
      <c r="AU139" s="18" t="s">
        <v>83</v>
      </c>
    </row>
    <row r="140" s="2" customFormat="1">
      <c r="A140" s="39"/>
      <c r="B140" s="40"/>
      <c r="C140" s="41"/>
      <c r="D140" s="219" t="s">
        <v>142</v>
      </c>
      <c r="E140" s="41"/>
      <c r="F140" s="226" t="s">
        <v>191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142</v>
      </c>
      <c r="AU140" s="18" t="s">
        <v>83</v>
      </c>
    </row>
    <row r="141" s="13" customFormat="1">
      <c r="A141" s="13"/>
      <c r="B141" s="227"/>
      <c r="C141" s="228"/>
      <c r="D141" s="219" t="s">
        <v>144</v>
      </c>
      <c r="E141" s="229" t="s">
        <v>21</v>
      </c>
      <c r="F141" s="230" t="s">
        <v>198</v>
      </c>
      <c r="G141" s="228"/>
      <c r="H141" s="231">
        <v>2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144</v>
      </c>
      <c r="AU141" s="237" t="s">
        <v>83</v>
      </c>
      <c r="AV141" s="13" t="s">
        <v>83</v>
      </c>
      <c r="AW141" s="13" t="s">
        <v>34</v>
      </c>
      <c r="AX141" s="13" t="s">
        <v>73</v>
      </c>
      <c r="AY141" s="237" t="s">
        <v>129</v>
      </c>
    </row>
    <row r="142" s="14" customFormat="1">
      <c r="A142" s="14"/>
      <c r="B142" s="238"/>
      <c r="C142" s="239"/>
      <c r="D142" s="219" t="s">
        <v>144</v>
      </c>
      <c r="E142" s="240" t="s">
        <v>21</v>
      </c>
      <c r="F142" s="241" t="s">
        <v>146</v>
      </c>
      <c r="G142" s="239"/>
      <c r="H142" s="242">
        <v>2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144</v>
      </c>
      <c r="AU142" s="248" t="s">
        <v>83</v>
      </c>
      <c r="AV142" s="14" t="s">
        <v>136</v>
      </c>
      <c r="AW142" s="14" t="s">
        <v>34</v>
      </c>
      <c r="AX142" s="14" t="s">
        <v>81</v>
      </c>
      <c r="AY142" s="248" t="s">
        <v>129</v>
      </c>
    </row>
    <row r="143" s="2" customFormat="1" ht="16.5" customHeight="1">
      <c r="A143" s="39"/>
      <c r="B143" s="40"/>
      <c r="C143" s="206" t="s">
        <v>199</v>
      </c>
      <c r="D143" s="206" t="s">
        <v>131</v>
      </c>
      <c r="E143" s="207" t="s">
        <v>200</v>
      </c>
      <c r="F143" s="208" t="s">
        <v>201</v>
      </c>
      <c r="G143" s="209" t="s">
        <v>134</v>
      </c>
      <c r="H143" s="210">
        <v>12</v>
      </c>
      <c r="I143" s="211"/>
      <c r="J143" s="212">
        <f>ROUND(I143*H143,2)</f>
        <v>0</v>
      </c>
      <c r="K143" s="208" t="s">
        <v>135</v>
      </c>
      <c r="L143" s="45"/>
      <c r="M143" s="213" t="s">
        <v>21</v>
      </c>
      <c r="N143" s="214" t="s">
        <v>44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0.58599999999999997</v>
      </c>
      <c r="T143" s="216">
        <f>S143*H143</f>
        <v>7.032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136</v>
      </c>
      <c r="AT143" s="217" t="s">
        <v>131</v>
      </c>
      <c r="AU143" s="217" t="s">
        <v>83</v>
      </c>
      <c r="AY143" s="18" t="s">
        <v>129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81</v>
      </c>
      <c r="BK143" s="218">
        <f>ROUND(I143*H143,2)</f>
        <v>0</v>
      </c>
      <c r="BL143" s="18" t="s">
        <v>136</v>
      </c>
      <c r="BM143" s="217" t="s">
        <v>202</v>
      </c>
    </row>
    <row r="144" s="2" customFormat="1">
      <c r="A144" s="39"/>
      <c r="B144" s="40"/>
      <c r="C144" s="41"/>
      <c r="D144" s="219" t="s">
        <v>138</v>
      </c>
      <c r="E144" s="41"/>
      <c r="F144" s="220" t="s">
        <v>203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2" customFormat="1">
      <c r="A145" s="39"/>
      <c r="B145" s="40"/>
      <c r="C145" s="41"/>
      <c r="D145" s="224" t="s">
        <v>140</v>
      </c>
      <c r="E145" s="41"/>
      <c r="F145" s="225" t="s">
        <v>204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83</v>
      </c>
    </row>
    <row r="146" s="2" customFormat="1">
      <c r="A146" s="39"/>
      <c r="B146" s="40"/>
      <c r="C146" s="41"/>
      <c r="D146" s="219" t="s">
        <v>142</v>
      </c>
      <c r="E146" s="41"/>
      <c r="F146" s="226" t="s">
        <v>205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83</v>
      </c>
    </row>
    <row r="147" s="13" customFormat="1">
      <c r="A147" s="13"/>
      <c r="B147" s="227"/>
      <c r="C147" s="228"/>
      <c r="D147" s="219" t="s">
        <v>144</v>
      </c>
      <c r="E147" s="229" t="s">
        <v>21</v>
      </c>
      <c r="F147" s="230" t="s">
        <v>206</v>
      </c>
      <c r="G147" s="228"/>
      <c r="H147" s="231">
        <v>12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144</v>
      </c>
      <c r="AU147" s="237" t="s">
        <v>83</v>
      </c>
      <c r="AV147" s="13" t="s">
        <v>83</v>
      </c>
      <c r="AW147" s="13" t="s">
        <v>34</v>
      </c>
      <c r="AX147" s="13" t="s">
        <v>73</v>
      </c>
      <c r="AY147" s="237" t="s">
        <v>129</v>
      </c>
    </row>
    <row r="148" s="14" customFormat="1">
      <c r="A148" s="14"/>
      <c r="B148" s="238"/>
      <c r="C148" s="239"/>
      <c r="D148" s="219" t="s">
        <v>144</v>
      </c>
      <c r="E148" s="240" t="s">
        <v>21</v>
      </c>
      <c r="F148" s="241" t="s">
        <v>146</v>
      </c>
      <c r="G148" s="239"/>
      <c r="H148" s="242">
        <v>12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144</v>
      </c>
      <c r="AU148" s="248" t="s">
        <v>83</v>
      </c>
      <c r="AV148" s="14" t="s">
        <v>136</v>
      </c>
      <c r="AW148" s="14" t="s">
        <v>34</v>
      </c>
      <c r="AX148" s="14" t="s">
        <v>81</v>
      </c>
      <c r="AY148" s="248" t="s">
        <v>129</v>
      </c>
    </row>
    <row r="149" s="2" customFormat="1" ht="16.5" customHeight="1">
      <c r="A149" s="39"/>
      <c r="B149" s="40"/>
      <c r="C149" s="206" t="s">
        <v>207</v>
      </c>
      <c r="D149" s="206" t="s">
        <v>131</v>
      </c>
      <c r="E149" s="207" t="s">
        <v>208</v>
      </c>
      <c r="F149" s="208" t="s">
        <v>209</v>
      </c>
      <c r="G149" s="209" t="s">
        <v>134</v>
      </c>
      <c r="H149" s="210">
        <v>6</v>
      </c>
      <c r="I149" s="211"/>
      <c r="J149" s="212">
        <f>ROUND(I149*H149,2)</f>
        <v>0</v>
      </c>
      <c r="K149" s="208" t="s">
        <v>135</v>
      </c>
      <c r="L149" s="45"/>
      <c r="M149" s="213" t="s">
        <v>21</v>
      </c>
      <c r="N149" s="214" t="s">
        <v>44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0.29499999999999998</v>
      </c>
      <c r="T149" s="216">
        <f>S149*H149</f>
        <v>1.77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136</v>
      </c>
      <c r="AT149" s="217" t="s">
        <v>131</v>
      </c>
      <c r="AU149" s="217" t="s">
        <v>83</v>
      </c>
      <c r="AY149" s="18" t="s">
        <v>129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81</v>
      </c>
      <c r="BK149" s="218">
        <f>ROUND(I149*H149,2)</f>
        <v>0</v>
      </c>
      <c r="BL149" s="18" t="s">
        <v>136</v>
      </c>
      <c r="BM149" s="217" t="s">
        <v>210</v>
      </c>
    </row>
    <row r="150" s="2" customFormat="1">
      <c r="A150" s="39"/>
      <c r="B150" s="40"/>
      <c r="C150" s="41"/>
      <c r="D150" s="219" t="s">
        <v>138</v>
      </c>
      <c r="E150" s="41"/>
      <c r="F150" s="220" t="s">
        <v>211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83</v>
      </c>
    </row>
    <row r="151" s="2" customFormat="1">
      <c r="A151" s="39"/>
      <c r="B151" s="40"/>
      <c r="C151" s="41"/>
      <c r="D151" s="224" t="s">
        <v>140</v>
      </c>
      <c r="E151" s="41"/>
      <c r="F151" s="225" t="s">
        <v>212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83</v>
      </c>
    </row>
    <row r="152" s="2" customFormat="1">
      <c r="A152" s="39"/>
      <c r="B152" s="40"/>
      <c r="C152" s="41"/>
      <c r="D152" s="219" t="s">
        <v>142</v>
      </c>
      <c r="E152" s="41"/>
      <c r="F152" s="226" t="s">
        <v>213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142</v>
      </c>
      <c r="AU152" s="18" t="s">
        <v>83</v>
      </c>
    </row>
    <row r="153" s="13" customFormat="1">
      <c r="A153" s="13"/>
      <c r="B153" s="227"/>
      <c r="C153" s="228"/>
      <c r="D153" s="219" t="s">
        <v>144</v>
      </c>
      <c r="E153" s="229" t="s">
        <v>21</v>
      </c>
      <c r="F153" s="230" t="s">
        <v>214</v>
      </c>
      <c r="G153" s="228"/>
      <c r="H153" s="231">
        <v>6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144</v>
      </c>
      <c r="AU153" s="237" t="s">
        <v>83</v>
      </c>
      <c r="AV153" s="13" t="s">
        <v>83</v>
      </c>
      <c r="AW153" s="13" t="s">
        <v>34</v>
      </c>
      <c r="AX153" s="13" t="s">
        <v>73</v>
      </c>
      <c r="AY153" s="237" t="s">
        <v>129</v>
      </c>
    </row>
    <row r="154" s="14" customFormat="1">
      <c r="A154" s="14"/>
      <c r="B154" s="238"/>
      <c r="C154" s="239"/>
      <c r="D154" s="219" t="s">
        <v>144</v>
      </c>
      <c r="E154" s="240" t="s">
        <v>21</v>
      </c>
      <c r="F154" s="241" t="s">
        <v>146</v>
      </c>
      <c r="G154" s="239"/>
      <c r="H154" s="242">
        <v>6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144</v>
      </c>
      <c r="AU154" s="248" t="s">
        <v>83</v>
      </c>
      <c r="AV154" s="14" t="s">
        <v>136</v>
      </c>
      <c r="AW154" s="14" t="s">
        <v>34</v>
      </c>
      <c r="AX154" s="14" t="s">
        <v>81</v>
      </c>
      <c r="AY154" s="248" t="s">
        <v>129</v>
      </c>
    </row>
    <row r="155" s="2" customFormat="1" ht="16.5" customHeight="1">
      <c r="A155" s="39"/>
      <c r="B155" s="40"/>
      <c r="C155" s="206" t="s">
        <v>215</v>
      </c>
      <c r="D155" s="206" t="s">
        <v>131</v>
      </c>
      <c r="E155" s="207" t="s">
        <v>216</v>
      </c>
      <c r="F155" s="208" t="s">
        <v>217</v>
      </c>
      <c r="G155" s="209" t="s">
        <v>134</v>
      </c>
      <c r="H155" s="210">
        <v>416</v>
      </c>
      <c r="I155" s="211"/>
      <c r="J155" s="212">
        <f>ROUND(I155*H155,2)</f>
        <v>0</v>
      </c>
      <c r="K155" s="208" t="s">
        <v>135</v>
      </c>
      <c r="L155" s="45"/>
      <c r="M155" s="213" t="s">
        <v>21</v>
      </c>
      <c r="N155" s="214" t="s">
        <v>44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0.44</v>
      </c>
      <c r="T155" s="216">
        <f>S155*H155</f>
        <v>183.03999999999999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136</v>
      </c>
      <c r="AT155" s="217" t="s">
        <v>131</v>
      </c>
      <c r="AU155" s="217" t="s">
        <v>83</v>
      </c>
      <c r="AY155" s="18" t="s">
        <v>129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81</v>
      </c>
      <c r="BK155" s="218">
        <f>ROUND(I155*H155,2)</f>
        <v>0</v>
      </c>
      <c r="BL155" s="18" t="s">
        <v>136</v>
      </c>
      <c r="BM155" s="217" t="s">
        <v>218</v>
      </c>
    </row>
    <row r="156" s="2" customFormat="1">
      <c r="A156" s="39"/>
      <c r="B156" s="40"/>
      <c r="C156" s="41"/>
      <c r="D156" s="219" t="s">
        <v>138</v>
      </c>
      <c r="E156" s="41"/>
      <c r="F156" s="220" t="s">
        <v>219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83</v>
      </c>
    </row>
    <row r="157" s="2" customFormat="1">
      <c r="A157" s="39"/>
      <c r="B157" s="40"/>
      <c r="C157" s="41"/>
      <c r="D157" s="224" t="s">
        <v>140</v>
      </c>
      <c r="E157" s="41"/>
      <c r="F157" s="225" t="s">
        <v>220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83</v>
      </c>
    </row>
    <row r="158" s="2" customFormat="1">
      <c r="A158" s="39"/>
      <c r="B158" s="40"/>
      <c r="C158" s="41"/>
      <c r="D158" s="219" t="s">
        <v>142</v>
      </c>
      <c r="E158" s="41"/>
      <c r="F158" s="226" t="s">
        <v>221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83</v>
      </c>
    </row>
    <row r="159" s="13" customFormat="1">
      <c r="A159" s="13"/>
      <c r="B159" s="227"/>
      <c r="C159" s="228"/>
      <c r="D159" s="219" t="s">
        <v>144</v>
      </c>
      <c r="E159" s="229" t="s">
        <v>21</v>
      </c>
      <c r="F159" s="230" t="s">
        <v>222</v>
      </c>
      <c r="G159" s="228"/>
      <c r="H159" s="231">
        <v>416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144</v>
      </c>
      <c r="AU159" s="237" t="s">
        <v>83</v>
      </c>
      <c r="AV159" s="13" t="s">
        <v>83</v>
      </c>
      <c r="AW159" s="13" t="s">
        <v>34</v>
      </c>
      <c r="AX159" s="13" t="s">
        <v>73</v>
      </c>
      <c r="AY159" s="237" t="s">
        <v>129</v>
      </c>
    </row>
    <row r="160" s="14" customFormat="1">
      <c r="A160" s="14"/>
      <c r="B160" s="238"/>
      <c r="C160" s="239"/>
      <c r="D160" s="219" t="s">
        <v>144</v>
      </c>
      <c r="E160" s="240" t="s">
        <v>21</v>
      </c>
      <c r="F160" s="241" t="s">
        <v>146</v>
      </c>
      <c r="G160" s="239"/>
      <c r="H160" s="242">
        <v>416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144</v>
      </c>
      <c r="AU160" s="248" t="s">
        <v>83</v>
      </c>
      <c r="AV160" s="14" t="s">
        <v>136</v>
      </c>
      <c r="AW160" s="14" t="s">
        <v>34</v>
      </c>
      <c r="AX160" s="14" t="s">
        <v>81</v>
      </c>
      <c r="AY160" s="248" t="s">
        <v>129</v>
      </c>
    </row>
    <row r="161" s="2" customFormat="1" ht="16.5" customHeight="1">
      <c r="A161" s="39"/>
      <c r="B161" s="40"/>
      <c r="C161" s="206" t="s">
        <v>223</v>
      </c>
      <c r="D161" s="206" t="s">
        <v>131</v>
      </c>
      <c r="E161" s="207" t="s">
        <v>224</v>
      </c>
      <c r="F161" s="208" t="s">
        <v>225</v>
      </c>
      <c r="G161" s="209" t="s">
        <v>134</v>
      </c>
      <c r="H161" s="210">
        <v>416</v>
      </c>
      <c r="I161" s="211"/>
      <c r="J161" s="212">
        <f>ROUND(I161*H161,2)</f>
        <v>0</v>
      </c>
      <c r="K161" s="208" t="s">
        <v>135</v>
      </c>
      <c r="L161" s="45"/>
      <c r="M161" s="213" t="s">
        <v>21</v>
      </c>
      <c r="N161" s="214" t="s">
        <v>44</v>
      </c>
      <c r="O161" s="85"/>
      <c r="P161" s="215">
        <f>O161*H161</f>
        <v>0</v>
      </c>
      <c r="Q161" s="215">
        <v>5.0000000000000002E-05</v>
      </c>
      <c r="R161" s="215">
        <f>Q161*H161</f>
        <v>0.020800000000000003</v>
      </c>
      <c r="S161" s="215">
        <v>0.11500000000000001</v>
      </c>
      <c r="T161" s="216">
        <f>S161*H161</f>
        <v>47.840000000000003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136</v>
      </c>
      <c r="AT161" s="217" t="s">
        <v>131</v>
      </c>
      <c r="AU161" s="217" t="s">
        <v>83</v>
      </c>
      <c r="AY161" s="18" t="s">
        <v>129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81</v>
      </c>
      <c r="BK161" s="218">
        <f>ROUND(I161*H161,2)</f>
        <v>0</v>
      </c>
      <c r="BL161" s="18" t="s">
        <v>136</v>
      </c>
      <c r="BM161" s="217" t="s">
        <v>226</v>
      </c>
    </row>
    <row r="162" s="2" customFormat="1">
      <c r="A162" s="39"/>
      <c r="B162" s="40"/>
      <c r="C162" s="41"/>
      <c r="D162" s="219" t="s">
        <v>138</v>
      </c>
      <c r="E162" s="41"/>
      <c r="F162" s="220" t="s">
        <v>227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138</v>
      </c>
      <c r="AU162" s="18" t="s">
        <v>83</v>
      </c>
    </row>
    <row r="163" s="2" customFormat="1">
      <c r="A163" s="39"/>
      <c r="B163" s="40"/>
      <c r="C163" s="41"/>
      <c r="D163" s="224" t="s">
        <v>140</v>
      </c>
      <c r="E163" s="41"/>
      <c r="F163" s="225" t="s">
        <v>228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83</v>
      </c>
    </row>
    <row r="164" s="2" customFormat="1">
      <c r="A164" s="39"/>
      <c r="B164" s="40"/>
      <c r="C164" s="41"/>
      <c r="D164" s="219" t="s">
        <v>142</v>
      </c>
      <c r="E164" s="41"/>
      <c r="F164" s="226" t="s">
        <v>229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83</v>
      </c>
    </row>
    <row r="165" s="13" customFormat="1">
      <c r="A165" s="13"/>
      <c r="B165" s="227"/>
      <c r="C165" s="228"/>
      <c r="D165" s="219" t="s">
        <v>144</v>
      </c>
      <c r="E165" s="229" t="s">
        <v>21</v>
      </c>
      <c r="F165" s="230" t="s">
        <v>230</v>
      </c>
      <c r="G165" s="228"/>
      <c r="H165" s="231">
        <v>416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144</v>
      </c>
      <c r="AU165" s="237" t="s">
        <v>83</v>
      </c>
      <c r="AV165" s="13" t="s">
        <v>83</v>
      </c>
      <c r="AW165" s="13" t="s">
        <v>34</v>
      </c>
      <c r="AX165" s="13" t="s">
        <v>73</v>
      </c>
      <c r="AY165" s="237" t="s">
        <v>129</v>
      </c>
    </row>
    <row r="166" s="14" customFormat="1">
      <c r="A166" s="14"/>
      <c r="B166" s="238"/>
      <c r="C166" s="239"/>
      <c r="D166" s="219" t="s">
        <v>144</v>
      </c>
      <c r="E166" s="240" t="s">
        <v>21</v>
      </c>
      <c r="F166" s="241" t="s">
        <v>146</v>
      </c>
      <c r="G166" s="239"/>
      <c r="H166" s="242">
        <v>416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144</v>
      </c>
      <c r="AU166" s="248" t="s">
        <v>83</v>
      </c>
      <c r="AV166" s="14" t="s">
        <v>136</v>
      </c>
      <c r="AW166" s="14" t="s">
        <v>34</v>
      </c>
      <c r="AX166" s="14" t="s">
        <v>81</v>
      </c>
      <c r="AY166" s="248" t="s">
        <v>129</v>
      </c>
    </row>
    <row r="167" s="2" customFormat="1" ht="16.5" customHeight="1">
      <c r="A167" s="39"/>
      <c r="B167" s="40"/>
      <c r="C167" s="206" t="s">
        <v>231</v>
      </c>
      <c r="D167" s="206" t="s">
        <v>131</v>
      </c>
      <c r="E167" s="207" t="s">
        <v>232</v>
      </c>
      <c r="F167" s="208" t="s">
        <v>233</v>
      </c>
      <c r="G167" s="209" t="s">
        <v>134</v>
      </c>
      <c r="H167" s="210">
        <v>416</v>
      </c>
      <c r="I167" s="211"/>
      <c r="J167" s="212">
        <f>ROUND(I167*H167,2)</f>
        <v>0</v>
      </c>
      <c r="K167" s="208" t="s">
        <v>135</v>
      </c>
      <c r="L167" s="45"/>
      <c r="M167" s="213" t="s">
        <v>21</v>
      </c>
      <c r="N167" s="214" t="s">
        <v>44</v>
      </c>
      <c r="O167" s="85"/>
      <c r="P167" s="215">
        <f>O167*H167</f>
        <v>0</v>
      </c>
      <c r="Q167" s="215">
        <v>9.0000000000000006E-05</v>
      </c>
      <c r="R167" s="215">
        <f>Q167*H167</f>
        <v>0.037440000000000001</v>
      </c>
      <c r="S167" s="215">
        <v>0.23000000000000001</v>
      </c>
      <c r="T167" s="216">
        <f>S167*H167</f>
        <v>95.680000000000007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136</v>
      </c>
      <c r="AT167" s="217" t="s">
        <v>131</v>
      </c>
      <c r="AU167" s="217" t="s">
        <v>83</v>
      </c>
      <c r="AY167" s="18" t="s">
        <v>129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81</v>
      </c>
      <c r="BK167" s="218">
        <f>ROUND(I167*H167,2)</f>
        <v>0</v>
      </c>
      <c r="BL167" s="18" t="s">
        <v>136</v>
      </c>
      <c r="BM167" s="217" t="s">
        <v>234</v>
      </c>
    </row>
    <row r="168" s="2" customFormat="1">
      <c r="A168" s="39"/>
      <c r="B168" s="40"/>
      <c r="C168" s="41"/>
      <c r="D168" s="219" t="s">
        <v>138</v>
      </c>
      <c r="E168" s="41"/>
      <c r="F168" s="220" t="s">
        <v>235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138</v>
      </c>
      <c r="AU168" s="18" t="s">
        <v>83</v>
      </c>
    </row>
    <row r="169" s="2" customFormat="1">
      <c r="A169" s="39"/>
      <c r="B169" s="40"/>
      <c r="C169" s="41"/>
      <c r="D169" s="224" t="s">
        <v>140</v>
      </c>
      <c r="E169" s="41"/>
      <c r="F169" s="225" t="s">
        <v>236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140</v>
      </c>
      <c r="AU169" s="18" t="s">
        <v>83</v>
      </c>
    </row>
    <row r="170" s="2" customFormat="1">
      <c r="A170" s="39"/>
      <c r="B170" s="40"/>
      <c r="C170" s="41"/>
      <c r="D170" s="219" t="s">
        <v>142</v>
      </c>
      <c r="E170" s="41"/>
      <c r="F170" s="226" t="s">
        <v>229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83</v>
      </c>
    </row>
    <row r="171" s="13" customFormat="1">
      <c r="A171" s="13"/>
      <c r="B171" s="227"/>
      <c r="C171" s="228"/>
      <c r="D171" s="219" t="s">
        <v>144</v>
      </c>
      <c r="E171" s="229" t="s">
        <v>21</v>
      </c>
      <c r="F171" s="230" t="s">
        <v>230</v>
      </c>
      <c r="G171" s="228"/>
      <c r="H171" s="231">
        <v>416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144</v>
      </c>
      <c r="AU171" s="237" t="s">
        <v>83</v>
      </c>
      <c r="AV171" s="13" t="s">
        <v>83</v>
      </c>
      <c r="AW171" s="13" t="s">
        <v>34</v>
      </c>
      <c r="AX171" s="13" t="s">
        <v>73</v>
      </c>
      <c r="AY171" s="237" t="s">
        <v>129</v>
      </c>
    </row>
    <row r="172" s="14" customFormat="1">
      <c r="A172" s="14"/>
      <c r="B172" s="238"/>
      <c r="C172" s="239"/>
      <c r="D172" s="219" t="s">
        <v>144</v>
      </c>
      <c r="E172" s="240" t="s">
        <v>21</v>
      </c>
      <c r="F172" s="241" t="s">
        <v>146</v>
      </c>
      <c r="G172" s="239"/>
      <c r="H172" s="242">
        <v>416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144</v>
      </c>
      <c r="AU172" s="248" t="s">
        <v>83</v>
      </c>
      <c r="AV172" s="14" t="s">
        <v>136</v>
      </c>
      <c r="AW172" s="14" t="s">
        <v>34</v>
      </c>
      <c r="AX172" s="14" t="s">
        <v>81</v>
      </c>
      <c r="AY172" s="248" t="s">
        <v>129</v>
      </c>
    </row>
    <row r="173" s="2" customFormat="1" ht="16.5" customHeight="1">
      <c r="A173" s="39"/>
      <c r="B173" s="40"/>
      <c r="C173" s="206" t="s">
        <v>237</v>
      </c>
      <c r="D173" s="206" t="s">
        <v>131</v>
      </c>
      <c r="E173" s="207" t="s">
        <v>238</v>
      </c>
      <c r="F173" s="208" t="s">
        <v>239</v>
      </c>
      <c r="G173" s="209" t="s">
        <v>240</v>
      </c>
      <c r="H173" s="210">
        <v>280</v>
      </c>
      <c r="I173" s="211"/>
      <c r="J173" s="212">
        <f>ROUND(I173*H173,2)</f>
        <v>0</v>
      </c>
      <c r="K173" s="208" t="s">
        <v>135</v>
      </c>
      <c r="L173" s="45"/>
      <c r="M173" s="213" t="s">
        <v>21</v>
      </c>
      <c r="N173" s="214" t="s">
        <v>44</v>
      </c>
      <c r="O173" s="85"/>
      <c r="P173" s="215">
        <f>O173*H173</f>
        <v>0</v>
      </c>
      <c r="Q173" s="215">
        <v>4.0000000000000003E-05</v>
      </c>
      <c r="R173" s="215">
        <f>Q173*H173</f>
        <v>0.011200000000000002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136</v>
      </c>
      <c r="AT173" s="217" t="s">
        <v>131</v>
      </c>
      <c r="AU173" s="217" t="s">
        <v>83</v>
      </c>
      <c r="AY173" s="18" t="s">
        <v>129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81</v>
      </c>
      <c r="BK173" s="218">
        <f>ROUND(I173*H173,2)</f>
        <v>0</v>
      </c>
      <c r="BL173" s="18" t="s">
        <v>136</v>
      </c>
      <c r="BM173" s="217" t="s">
        <v>241</v>
      </c>
    </row>
    <row r="174" s="2" customFormat="1">
      <c r="A174" s="39"/>
      <c r="B174" s="40"/>
      <c r="C174" s="41"/>
      <c r="D174" s="219" t="s">
        <v>138</v>
      </c>
      <c r="E174" s="41"/>
      <c r="F174" s="220" t="s">
        <v>242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4" t="s">
        <v>140</v>
      </c>
      <c r="E175" s="41"/>
      <c r="F175" s="225" t="s">
        <v>243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2" customFormat="1">
      <c r="A176" s="39"/>
      <c r="B176" s="40"/>
      <c r="C176" s="41"/>
      <c r="D176" s="219" t="s">
        <v>142</v>
      </c>
      <c r="E176" s="41"/>
      <c r="F176" s="226" t="s">
        <v>244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142</v>
      </c>
      <c r="AU176" s="18" t="s">
        <v>83</v>
      </c>
    </row>
    <row r="177" s="13" customFormat="1">
      <c r="A177" s="13"/>
      <c r="B177" s="227"/>
      <c r="C177" s="228"/>
      <c r="D177" s="219" t="s">
        <v>144</v>
      </c>
      <c r="E177" s="229" t="s">
        <v>21</v>
      </c>
      <c r="F177" s="230" t="s">
        <v>245</v>
      </c>
      <c r="G177" s="228"/>
      <c r="H177" s="231">
        <v>280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144</v>
      </c>
      <c r="AU177" s="237" t="s">
        <v>83</v>
      </c>
      <c r="AV177" s="13" t="s">
        <v>83</v>
      </c>
      <c r="AW177" s="13" t="s">
        <v>34</v>
      </c>
      <c r="AX177" s="13" t="s">
        <v>73</v>
      </c>
      <c r="AY177" s="237" t="s">
        <v>129</v>
      </c>
    </row>
    <row r="178" s="14" customFormat="1">
      <c r="A178" s="14"/>
      <c r="B178" s="238"/>
      <c r="C178" s="239"/>
      <c r="D178" s="219" t="s">
        <v>144</v>
      </c>
      <c r="E178" s="240" t="s">
        <v>21</v>
      </c>
      <c r="F178" s="241" t="s">
        <v>146</v>
      </c>
      <c r="G178" s="239"/>
      <c r="H178" s="242">
        <v>280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144</v>
      </c>
      <c r="AU178" s="248" t="s">
        <v>83</v>
      </c>
      <c r="AV178" s="14" t="s">
        <v>136</v>
      </c>
      <c r="AW178" s="14" t="s">
        <v>34</v>
      </c>
      <c r="AX178" s="14" t="s">
        <v>81</v>
      </c>
      <c r="AY178" s="248" t="s">
        <v>129</v>
      </c>
    </row>
    <row r="179" s="2" customFormat="1" ht="16.5" customHeight="1">
      <c r="A179" s="39"/>
      <c r="B179" s="40"/>
      <c r="C179" s="206" t="s">
        <v>8</v>
      </c>
      <c r="D179" s="206" t="s">
        <v>131</v>
      </c>
      <c r="E179" s="207" t="s">
        <v>246</v>
      </c>
      <c r="F179" s="208" t="s">
        <v>247</v>
      </c>
      <c r="G179" s="209" t="s">
        <v>248</v>
      </c>
      <c r="H179" s="210">
        <v>20</v>
      </c>
      <c r="I179" s="211"/>
      <c r="J179" s="212">
        <f>ROUND(I179*H179,2)</f>
        <v>0</v>
      </c>
      <c r="K179" s="208" t="s">
        <v>135</v>
      </c>
      <c r="L179" s="45"/>
      <c r="M179" s="213" t="s">
        <v>21</v>
      </c>
      <c r="N179" s="214" t="s">
        <v>44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136</v>
      </c>
      <c r="AT179" s="217" t="s">
        <v>131</v>
      </c>
      <c r="AU179" s="217" t="s">
        <v>83</v>
      </c>
      <c r="AY179" s="18" t="s">
        <v>129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136</v>
      </c>
      <c r="BM179" s="217" t="s">
        <v>249</v>
      </c>
    </row>
    <row r="180" s="2" customFormat="1">
      <c r="A180" s="39"/>
      <c r="B180" s="40"/>
      <c r="C180" s="41"/>
      <c r="D180" s="219" t="s">
        <v>138</v>
      </c>
      <c r="E180" s="41"/>
      <c r="F180" s="220" t="s">
        <v>250</v>
      </c>
      <c r="G180" s="41"/>
      <c r="H180" s="41"/>
      <c r="I180" s="221"/>
      <c r="J180" s="41"/>
      <c r="K180" s="41"/>
      <c r="L180" s="45"/>
      <c r="M180" s="222"/>
      <c r="N180" s="223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138</v>
      </c>
      <c r="AU180" s="18" t="s">
        <v>83</v>
      </c>
    </row>
    <row r="181" s="2" customFormat="1">
      <c r="A181" s="39"/>
      <c r="B181" s="40"/>
      <c r="C181" s="41"/>
      <c r="D181" s="224" t="s">
        <v>140</v>
      </c>
      <c r="E181" s="41"/>
      <c r="F181" s="225" t="s">
        <v>251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140</v>
      </c>
      <c r="AU181" s="18" t="s">
        <v>83</v>
      </c>
    </row>
    <row r="182" s="2" customFormat="1">
      <c r="A182" s="39"/>
      <c r="B182" s="40"/>
      <c r="C182" s="41"/>
      <c r="D182" s="219" t="s">
        <v>142</v>
      </c>
      <c r="E182" s="41"/>
      <c r="F182" s="226" t="s">
        <v>252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142</v>
      </c>
      <c r="AU182" s="18" t="s">
        <v>83</v>
      </c>
    </row>
    <row r="183" s="13" customFormat="1">
      <c r="A183" s="13"/>
      <c r="B183" s="227"/>
      <c r="C183" s="228"/>
      <c r="D183" s="219" t="s">
        <v>144</v>
      </c>
      <c r="E183" s="229" t="s">
        <v>21</v>
      </c>
      <c r="F183" s="230" t="s">
        <v>253</v>
      </c>
      <c r="G183" s="228"/>
      <c r="H183" s="231">
        <v>20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144</v>
      </c>
      <c r="AU183" s="237" t="s">
        <v>83</v>
      </c>
      <c r="AV183" s="13" t="s">
        <v>83</v>
      </c>
      <c r="AW183" s="13" t="s">
        <v>34</v>
      </c>
      <c r="AX183" s="13" t="s">
        <v>73</v>
      </c>
      <c r="AY183" s="237" t="s">
        <v>129</v>
      </c>
    </row>
    <row r="184" s="14" customFormat="1">
      <c r="A184" s="14"/>
      <c r="B184" s="238"/>
      <c r="C184" s="239"/>
      <c r="D184" s="219" t="s">
        <v>144</v>
      </c>
      <c r="E184" s="240" t="s">
        <v>21</v>
      </c>
      <c r="F184" s="241" t="s">
        <v>146</v>
      </c>
      <c r="G184" s="239"/>
      <c r="H184" s="242">
        <v>20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144</v>
      </c>
      <c r="AU184" s="248" t="s">
        <v>83</v>
      </c>
      <c r="AV184" s="14" t="s">
        <v>136</v>
      </c>
      <c r="AW184" s="14" t="s">
        <v>34</v>
      </c>
      <c r="AX184" s="14" t="s">
        <v>81</v>
      </c>
      <c r="AY184" s="248" t="s">
        <v>129</v>
      </c>
    </row>
    <row r="185" s="2" customFormat="1" ht="16.5" customHeight="1">
      <c r="A185" s="39"/>
      <c r="B185" s="40"/>
      <c r="C185" s="206" t="s">
        <v>254</v>
      </c>
      <c r="D185" s="206" t="s">
        <v>131</v>
      </c>
      <c r="E185" s="207" t="s">
        <v>255</v>
      </c>
      <c r="F185" s="208" t="s">
        <v>256</v>
      </c>
      <c r="G185" s="209" t="s">
        <v>134</v>
      </c>
      <c r="H185" s="210">
        <v>1540.5</v>
      </c>
      <c r="I185" s="211"/>
      <c r="J185" s="212">
        <f>ROUND(I185*H185,2)</f>
        <v>0</v>
      </c>
      <c r="K185" s="208" t="s">
        <v>135</v>
      </c>
      <c r="L185" s="45"/>
      <c r="M185" s="213" t="s">
        <v>21</v>
      </c>
      <c r="N185" s="214" t="s">
        <v>44</v>
      </c>
      <c r="O185" s="85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136</v>
      </c>
      <c r="AT185" s="217" t="s">
        <v>131</v>
      </c>
      <c r="AU185" s="217" t="s">
        <v>83</v>
      </c>
      <c r="AY185" s="18" t="s">
        <v>129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81</v>
      </c>
      <c r="BK185" s="218">
        <f>ROUND(I185*H185,2)</f>
        <v>0</v>
      </c>
      <c r="BL185" s="18" t="s">
        <v>136</v>
      </c>
      <c r="BM185" s="217" t="s">
        <v>257</v>
      </c>
    </row>
    <row r="186" s="2" customFormat="1">
      <c r="A186" s="39"/>
      <c r="B186" s="40"/>
      <c r="C186" s="41"/>
      <c r="D186" s="219" t="s">
        <v>138</v>
      </c>
      <c r="E186" s="41"/>
      <c r="F186" s="220" t="s">
        <v>258</v>
      </c>
      <c r="G186" s="41"/>
      <c r="H186" s="41"/>
      <c r="I186" s="221"/>
      <c r="J186" s="41"/>
      <c r="K186" s="41"/>
      <c r="L186" s="45"/>
      <c r="M186" s="222"/>
      <c r="N186" s="22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138</v>
      </c>
      <c r="AU186" s="18" t="s">
        <v>83</v>
      </c>
    </row>
    <row r="187" s="2" customFormat="1">
      <c r="A187" s="39"/>
      <c r="B187" s="40"/>
      <c r="C187" s="41"/>
      <c r="D187" s="224" t="s">
        <v>140</v>
      </c>
      <c r="E187" s="41"/>
      <c r="F187" s="225" t="s">
        <v>259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140</v>
      </c>
      <c r="AU187" s="18" t="s">
        <v>83</v>
      </c>
    </row>
    <row r="188" s="2" customFormat="1">
      <c r="A188" s="39"/>
      <c r="B188" s="40"/>
      <c r="C188" s="41"/>
      <c r="D188" s="219" t="s">
        <v>142</v>
      </c>
      <c r="E188" s="41"/>
      <c r="F188" s="226" t="s">
        <v>260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142</v>
      </c>
      <c r="AU188" s="18" t="s">
        <v>83</v>
      </c>
    </row>
    <row r="189" s="13" customFormat="1">
      <c r="A189" s="13"/>
      <c r="B189" s="227"/>
      <c r="C189" s="228"/>
      <c r="D189" s="219" t="s">
        <v>144</v>
      </c>
      <c r="E189" s="229" t="s">
        <v>21</v>
      </c>
      <c r="F189" s="230" t="s">
        <v>261</v>
      </c>
      <c r="G189" s="228"/>
      <c r="H189" s="231">
        <v>1540.5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144</v>
      </c>
      <c r="AU189" s="237" t="s">
        <v>83</v>
      </c>
      <c r="AV189" s="13" t="s">
        <v>83</v>
      </c>
      <c r="AW189" s="13" t="s">
        <v>34</v>
      </c>
      <c r="AX189" s="13" t="s">
        <v>73</v>
      </c>
      <c r="AY189" s="237" t="s">
        <v>129</v>
      </c>
    </row>
    <row r="190" s="14" customFormat="1">
      <c r="A190" s="14"/>
      <c r="B190" s="238"/>
      <c r="C190" s="239"/>
      <c r="D190" s="219" t="s">
        <v>144</v>
      </c>
      <c r="E190" s="240" t="s">
        <v>21</v>
      </c>
      <c r="F190" s="241" t="s">
        <v>146</v>
      </c>
      <c r="G190" s="239"/>
      <c r="H190" s="242">
        <v>1540.5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144</v>
      </c>
      <c r="AU190" s="248" t="s">
        <v>83</v>
      </c>
      <c r="AV190" s="14" t="s">
        <v>136</v>
      </c>
      <c r="AW190" s="14" t="s">
        <v>34</v>
      </c>
      <c r="AX190" s="14" t="s">
        <v>81</v>
      </c>
      <c r="AY190" s="248" t="s">
        <v>129</v>
      </c>
    </row>
    <row r="191" s="2" customFormat="1" ht="21.75" customHeight="1">
      <c r="A191" s="39"/>
      <c r="B191" s="40"/>
      <c r="C191" s="206" t="s">
        <v>262</v>
      </c>
      <c r="D191" s="206" t="s">
        <v>131</v>
      </c>
      <c r="E191" s="207" t="s">
        <v>263</v>
      </c>
      <c r="F191" s="208" t="s">
        <v>264</v>
      </c>
      <c r="G191" s="209" t="s">
        <v>265</v>
      </c>
      <c r="H191" s="210">
        <v>192.72</v>
      </c>
      <c r="I191" s="211"/>
      <c r="J191" s="212">
        <f>ROUND(I191*H191,2)</f>
        <v>0</v>
      </c>
      <c r="K191" s="208" t="s">
        <v>135</v>
      </c>
      <c r="L191" s="45"/>
      <c r="M191" s="213" t="s">
        <v>21</v>
      </c>
      <c r="N191" s="214" t="s">
        <v>44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136</v>
      </c>
      <c r="AT191" s="217" t="s">
        <v>131</v>
      </c>
      <c r="AU191" s="217" t="s">
        <v>83</v>
      </c>
      <c r="AY191" s="18" t="s">
        <v>129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81</v>
      </c>
      <c r="BK191" s="218">
        <f>ROUND(I191*H191,2)</f>
        <v>0</v>
      </c>
      <c r="BL191" s="18" t="s">
        <v>136</v>
      </c>
      <c r="BM191" s="217" t="s">
        <v>266</v>
      </c>
    </row>
    <row r="192" s="2" customFormat="1">
      <c r="A192" s="39"/>
      <c r="B192" s="40"/>
      <c r="C192" s="41"/>
      <c r="D192" s="219" t="s">
        <v>138</v>
      </c>
      <c r="E192" s="41"/>
      <c r="F192" s="220" t="s">
        <v>267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138</v>
      </c>
      <c r="AU192" s="18" t="s">
        <v>83</v>
      </c>
    </row>
    <row r="193" s="2" customFormat="1">
      <c r="A193" s="39"/>
      <c r="B193" s="40"/>
      <c r="C193" s="41"/>
      <c r="D193" s="224" t="s">
        <v>140</v>
      </c>
      <c r="E193" s="41"/>
      <c r="F193" s="225" t="s">
        <v>268</v>
      </c>
      <c r="G193" s="41"/>
      <c r="H193" s="41"/>
      <c r="I193" s="221"/>
      <c r="J193" s="41"/>
      <c r="K193" s="41"/>
      <c r="L193" s="45"/>
      <c r="M193" s="222"/>
      <c r="N193" s="22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140</v>
      </c>
      <c r="AU193" s="18" t="s">
        <v>83</v>
      </c>
    </row>
    <row r="194" s="2" customFormat="1">
      <c r="A194" s="39"/>
      <c r="B194" s="40"/>
      <c r="C194" s="41"/>
      <c r="D194" s="219" t="s">
        <v>142</v>
      </c>
      <c r="E194" s="41"/>
      <c r="F194" s="226" t="s">
        <v>269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83</v>
      </c>
    </row>
    <row r="195" s="13" customFormat="1">
      <c r="A195" s="13"/>
      <c r="B195" s="227"/>
      <c r="C195" s="228"/>
      <c r="D195" s="219" t="s">
        <v>144</v>
      </c>
      <c r="E195" s="229" t="s">
        <v>21</v>
      </c>
      <c r="F195" s="230" t="s">
        <v>270</v>
      </c>
      <c r="G195" s="228"/>
      <c r="H195" s="231">
        <v>174.72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144</v>
      </c>
      <c r="AU195" s="237" t="s">
        <v>83</v>
      </c>
      <c r="AV195" s="13" t="s">
        <v>83</v>
      </c>
      <c r="AW195" s="13" t="s">
        <v>34</v>
      </c>
      <c r="AX195" s="13" t="s">
        <v>73</v>
      </c>
      <c r="AY195" s="237" t="s">
        <v>129</v>
      </c>
    </row>
    <row r="196" s="13" customFormat="1">
      <c r="A196" s="13"/>
      <c r="B196" s="227"/>
      <c r="C196" s="228"/>
      <c r="D196" s="219" t="s">
        <v>144</v>
      </c>
      <c r="E196" s="229" t="s">
        <v>21</v>
      </c>
      <c r="F196" s="230" t="s">
        <v>271</v>
      </c>
      <c r="G196" s="228"/>
      <c r="H196" s="231">
        <v>18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144</v>
      </c>
      <c r="AU196" s="237" t="s">
        <v>83</v>
      </c>
      <c r="AV196" s="13" t="s">
        <v>83</v>
      </c>
      <c r="AW196" s="13" t="s">
        <v>34</v>
      </c>
      <c r="AX196" s="13" t="s">
        <v>73</v>
      </c>
      <c r="AY196" s="237" t="s">
        <v>129</v>
      </c>
    </row>
    <row r="197" s="14" customFormat="1">
      <c r="A197" s="14"/>
      <c r="B197" s="238"/>
      <c r="C197" s="239"/>
      <c r="D197" s="219" t="s">
        <v>144</v>
      </c>
      <c r="E197" s="240" t="s">
        <v>21</v>
      </c>
      <c r="F197" s="241" t="s">
        <v>146</v>
      </c>
      <c r="G197" s="239"/>
      <c r="H197" s="242">
        <v>192.72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144</v>
      </c>
      <c r="AU197" s="248" t="s">
        <v>83</v>
      </c>
      <c r="AV197" s="14" t="s">
        <v>136</v>
      </c>
      <c r="AW197" s="14" t="s">
        <v>34</v>
      </c>
      <c r="AX197" s="14" t="s">
        <v>81</v>
      </c>
      <c r="AY197" s="248" t="s">
        <v>129</v>
      </c>
    </row>
    <row r="198" s="2" customFormat="1" ht="21.75" customHeight="1">
      <c r="A198" s="39"/>
      <c r="B198" s="40"/>
      <c r="C198" s="206" t="s">
        <v>272</v>
      </c>
      <c r="D198" s="206" t="s">
        <v>131</v>
      </c>
      <c r="E198" s="207" t="s">
        <v>273</v>
      </c>
      <c r="F198" s="208" t="s">
        <v>274</v>
      </c>
      <c r="G198" s="209" t="s">
        <v>265</v>
      </c>
      <c r="H198" s="210">
        <v>3360.5500000000002</v>
      </c>
      <c r="I198" s="211"/>
      <c r="J198" s="212">
        <f>ROUND(I198*H198,2)</f>
        <v>0</v>
      </c>
      <c r="K198" s="208" t="s">
        <v>135</v>
      </c>
      <c r="L198" s="45"/>
      <c r="M198" s="213" t="s">
        <v>21</v>
      </c>
      <c r="N198" s="214" t="s">
        <v>44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136</v>
      </c>
      <c r="AT198" s="217" t="s">
        <v>131</v>
      </c>
      <c r="AU198" s="217" t="s">
        <v>83</v>
      </c>
      <c r="AY198" s="18" t="s">
        <v>129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81</v>
      </c>
      <c r="BK198" s="218">
        <f>ROUND(I198*H198,2)</f>
        <v>0</v>
      </c>
      <c r="BL198" s="18" t="s">
        <v>136</v>
      </c>
      <c r="BM198" s="217" t="s">
        <v>275</v>
      </c>
    </row>
    <row r="199" s="2" customFormat="1">
      <c r="A199" s="39"/>
      <c r="B199" s="40"/>
      <c r="C199" s="41"/>
      <c r="D199" s="219" t="s">
        <v>138</v>
      </c>
      <c r="E199" s="41"/>
      <c r="F199" s="220" t="s">
        <v>276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83</v>
      </c>
    </row>
    <row r="200" s="2" customFormat="1">
      <c r="A200" s="39"/>
      <c r="B200" s="40"/>
      <c r="C200" s="41"/>
      <c r="D200" s="224" t="s">
        <v>140</v>
      </c>
      <c r="E200" s="41"/>
      <c r="F200" s="225" t="s">
        <v>277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2" customFormat="1">
      <c r="A201" s="39"/>
      <c r="B201" s="40"/>
      <c r="C201" s="41"/>
      <c r="D201" s="219" t="s">
        <v>142</v>
      </c>
      <c r="E201" s="41"/>
      <c r="F201" s="226" t="s">
        <v>269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83</v>
      </c>
    </row>
    <row r="202" s="15" customFormat="1">
      <c r="A202" s="15"/>
      <c r="B202" s="249"/>
      <c r="C202" s="250"/>
      <c r="D202" s="219" t="s">
        <v>144</v>
      </c>
      <c r="E202" s="251" t="s">
        <v>21</v>
      </c>
      <c r="F202" s="252" t="s">
        <v>278</v>
      </c>
      <c r="G202" s="250"/>
      <c r="H202" s="251" t="s">
        <v>21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144</v>
      </c>
      <c r="AU202" s="258" t="s">
        <v>83</v>
      </c>
      <c r="AV202" s="15" t="s">
        <v>81</v>
      </c>
      <c r="AW202" s="15" t="s">
        <v>34</v>
      </c>
      <c r="AX202" s="15" t="s">
        <v>73</v>
      </c>
      <c r="AY202" s="258" t="s">
        <v>129</v>
      </c>
    </row>
    <row r="203" s="13" customFormat="1">
      <c r="A203" s="13"/>
      <c r="B203" s="227"/>
      <c r="C203" s="228"/>
      <c r="D203" s="219" t="s">
        <v>144</v>
      </c>
      <c r="E203" s="229" t="s">
        <v>21</v>
      </c>
      <c r="F203" s="230" t="s">
        <v>279</v>
      </c>
      <c r="G203" s="228"/>
      <c r="H203" s="231">
        <v>54.5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144</v>
      </c>
      <c r="AU203" s="237" t="s">
        <v>83</v>
      </c>
      <c r="AV203" s="13" t="s">
        <v>83</v>
      </c>
      <c r="AW203" s="13" t="s">
        <v>34</v>
      </c>
      <c r="AX203" s="13" t="s">
        <v>73</v>
      </c>
      <c r="AY203" s="237" t="s">
        <v>129</v>
      </c>
    </row>
    <row r="204" s="13" customFormat="1">
      <c r="A204" s="13"/>
      <c r="B204" s="227"/>
      <c r="C204" s="228"/>
      <c r="D204" s="219" t="s">
        <v>144</v>
      </c>
      <c r="E204" s="229" t="s">
        <v>21</v>
      </c>
      <c r="F204" s="230" t="s">
        <v>280</v>
      </c>
      <c r="G204" s="228"/>
      <c r="H204" s="231">
        <v>51.5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144</v>
      </c>
      <c r="AU204" s="237" t="s">
        <v>83</v>
      </c>
      <c r="AV204" s="13" t="s">
        <v>83</v>
      </c>
      <c r="AW204" s="13" t="s">
        <v>34</v>
      </c>
      <c r="AX204" s="13" t="s">
        <v>73</v>
      </c>
      <c r="AY204" s="237" t="s">
        <v>129</v>
      </c>
    </row>
    <row r="205" s="13" customFormat="1">
      <c r="A205" s="13"/>
      <c r="B205" s="227"/>
      <c r="C205" s="228"/>
      <c r="D205" s="219" t="s">
        <v>144</v>
      </c>
      <c r="E205" s="229" t="s">
        <v>21</v>
      </c>
      <c r="F205" s="230" t="s">
        <v>281</v>
      </c>
      <c r="G205" s="228"/>
      <c r="H205" s="231">
        <v>52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144</v>
      </c>
      <c r="AU205" s="237" t="s">
        <v>83</v>
      </c>
      <c r="AV205" s="13" t="s">
        <v>83</v>
      </c>
      <c r="AW205" s="13" t="s">
        <v>34</v>
      </c>
      <c r="AX205" s="13" t="s">
        <v>73</v>
      </c>
      <c r="AY205" s="237" t="s">
        <v>129</v>
      </c>
    </row>
    <row r="206" s="13" customFormat="1">
      <c r="A206" s="13"/>
      <c r="B206" s="227"/>
      <c r="C206" s="228"/>
      <c r="D206" s="219" t="s">
        <v>144</v>
      </c>
      <c r="E206" s="229" t="s">
        <v>21</v>
      </c>
      <c r="F206" s="230" t="s">
        <v>282</v>
      </c>
      <c r="G206" s="228"/>
      <c r="H206" s="231">
        <v>52.5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144</v>
      </c>
      <c r="AU206" s="237" t="s">
        <v>83</v>
      </c>
      <c r="AV206" s="13" t="s">
        <v>83</v>
      </c>
      <c r="AW206" s="13" t="s">
        <v>34</v>
      </c>
      <c r="AX206" s="13" t="s">
        <v>73</v>
      </c>
      <c r="AY206" s="237" t="s">
        <v>129</v>
      </c>
    </row>
    <row r="207" s="13" customFormat="1">
      <c r="A207" s="13"/>
      <c r="B207" s="227"/>
      <c r="C207" s="228"/>
      <c r="D207" s="219" t="s">
        <v>144</v>
      </c>
      <c r="E207" s="229" t="s">
        <v>21</v>
      </c>
      <c r="F207" s="230" t="s">
        <v>283</v>
      </c>
      <c r="G207" s="228"/>
      <c r="H207" s="231">
        <v>47.5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144</v>
      </c>
      <c r="AU207" s="237" t="s">
        <v>83</v>
      </c>
      <c r="AV207" s="13" t="s">
        <v>83</v>
      </c>
      <c r="AW207" s="13" t="s">
        <v>34</v>
      </c>
      <c r="AX207" s="13" t="s">
        <v>73</v>
      </c>
      <c r="AY207" s="237" t="s">
        <v>129</v>
      </c>
    </row>
    <row r="208" s="13" customFormat="1">
      <c r="A208" s="13"/>
      <c r="B208" s="227"/>
      <c r="C208" s="228"/>
      <c r="D208" s="219" t="s">
        <v>144</v>
      </c>
      <c r="E208" s="229" t="s">
        <v>21</v>
      </c>
      <c r="F208" s="230" t="s">
        <v>284</v>
      </c>
      <c r="G208" s="228"/>
      <c r="H208" s="231">
        <v>42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144</v>
      </c>
      <c r="AU208" s="237" t="s">
        <v>83</v>
      </c>
      <c r="AV208" s="13" t="s">
        <v>83</v>
      </c>
      <c r="AW208" s="13" t="s">
        <v>34</v>
      </c>
      <c r="AX208" s="13" t="s">
        <v>73</v>
      </c>
      <c r="AY208" s="237" t="s">
        <v>129</v>
      </c>
    </row>
    <row r="209" s="13" customFormat="1">
      <c r="A209" s="13"/>
      <c r="B209" s="227"/>
      <c r="C209" s="228"/>
      <c r="D209" s="219" t="s">
        <v>144</v>
      </c>
      <c r="E209" s="229" t="s">
        <v>21</v>
      </c>
      <c r="F209" s="230" t="s">
        <v>285</v>
      </c>
      <c r="G209" s="228"/>
      <c r="H209" s="231">
        <v>42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144</v>
      </c>
      <c r="AU209" s="237" t="s">
        <v>83</v>
      </c>
      <c r="AV209" s="13" t="s">
        <v>83</v>
      </c>
      <c r="AW209" s="13" t="s">
        <v>34</v>
      </c>
      <c r="AX209" s="13" t="s">
        <v>73</v>
      </c>
      <c r="AY209" s="237" t="s">
        <v>129</v>
      </c>
    </row>
    <row r="210" s="13" customFormat="1">
      <c r="A210" s="13"/>
      <c r="B210" s="227"/>
      <c r="C210" s="228"/>
      <c r="D210" s="219" t="s">
        <v>144</v>
      </c>
      <c r="E210" s="229" t="s">
        <v>21</v>
      </c>
      <c r="F210" s="230" t="s">
        <v>286</v>
      </c>
      <c r="G210" s="228"/>
      <c r="H210" s="231">
        <v>45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144</v>
      </c>
      <c r="AU210" s="237" t="s">
        <v>83</v>
      </c>
      <c r="AV210" s="13" t="s">
        <v>83</v>
      </c>
      <c r="AW210" s="13" t="s">
        <v>34</v>
      </c>
      <c r="AX210" s="13" t="s">
        <v>73</v>
      </c>
      <c r="AY210" s="237" t="s">
        <v>129</v>
      </c>
    </row>
    <row r="211" s="13" customFormat="1">
      <c r="A211" s="13"/>
      <c r="B211" s="227"/>
      <c r="C211" s="228"/>
      <c r="D211" s="219" t="s">
        <v>144</v>
      </c>
      <c r="E211" s="229" t="s">
        <v>21</v>
      </c>
      <c r="F211" s="230" t="s">
        <v>287</v>
      </c>
      <c r="G211" s="228"/>
      <c r="H211" s="231">
        <v>60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144</v>
      </c>
      <c r="AU211" s="237" t="s">
        <v>83</v>
      </c>
      <c r="AV211" s="13" t="s">
        <v>83</v>
      </c>
      <c r="AW211" s="13" t="s">
        <v>34</v>
      </c>
      <c r="AX211" s="13" t="s">
        <v>73</v>
      </c>
      <c r="AY211" s="237" t="s">
        <v>129</v>
      </c>
    </row>
    <row r="212" s="13" customFormat="1">
      <c r="A212" s="13"/>
      <c r="B212" s="227"/>
      <c r="C212" s="228"/>
      <c r="D212" s="219" t="s">
        <v>144</v>
      </c>
      <c r="E212" s="229" t="s">
        <v>21</v>
      </c>
      <c r="F212" s="230" t="s">
        <v>288</v>
      </c>
      <c r="G212" s="228"/>
      <c r="H212" s="231">
        <v>62.5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144</v>
      </c>
      <c r="AU212" s="237" t="s">
        <v>83</v>
      </c>
      <c r="AV212" s="13" t="s">
        <v>83</v>
      </c>
      <c r="AW212" s="13" t="s">
        <v>34</v>
      </c>
      <c r="AX212" s="13" t="s">
        <v>73</v>
      </c>
      <c r="AY212" s="237" t="s">
        <v>129</v>
      </c>
    </row>
    <row r="213" s="13" customFormat="1">
      <c r="A213" s="13"/>
      <c r="B213" s="227"/>
      <c r="C213" s="228"/>
      <c r="D213" s="219" t="s">
        <v>144</v>
      </c>
      <c r="E213" s="229" t="s">
        <v>21</v>
      </c>
      <c r="F213" s="230" t="s">
        <v>289</v>
      </c>
      <c r="G213" s="228"/>
      <c r="H213" s="231">
        <v>49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144</v>
      </c>
      <c r="AU213" s="237" t="s">
        <v>83</v>
      </c>
      <c r="AV213" s="13" t="s">
        <v>83</v>
      </c>
      <c r="AW213" s="13" t="s">
        <v>34</v>
      </c>
      <c r="AX213" s="13" t="s">
        <v>73</v>
      </c>
      <c r="AY213" s="237" t="s">
        <v>129</v>
      </c>
    </row>
    <row r="214" s="13" customFormat="1">
      <c r="A214" s="13"/>
      <c r="B214" s="227"/>
      <c r="C214" s="228"/>
      <c r="D214" s="219" t="s">
        <v>144</v>
      </c>
      <c r="E214" s="229" t="s">
        <v>21</v>
      </c>
      <c r="F214" s="230" t="s">
        <v>290</v>
      </c>
      <c r="G214" s="228"/>
      <c r="H214" s="231">
        <v>44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144</v>
      </c>
      <c r="AU214" s="237" t="s">
        <v>83</v>
      </c>
      <c r="AV214" s="13" t="s">
        <v>83</v>
      </c>
      <c r="AW214" s="13" t="s">
        <v>34</v>
      </c>
      <c r="AX214" s="13" t="s">
        <v>73</v>
      </c>
      <c r="AY214" s="237" t="s">
        <v>129</v>
      </c>
    </row>
    <row r="215" s="13" customFormat="1">
      <c r="A215" s="13"/>
      <c r="B215" s="227"/>
      <c r="C215" s="228"/>
      <c r="D215" s="219" t="s">
        <v>144</v>
      </c>
      <c r="E215" s="229" t="s">
        <v>21</v>
      </c>
      <c r="F215" s="230" t="s">
        <v>291</v>
      </c>
      <c r="G215" s="228"/>
      <c r="H215" s="231">
        <v>40.5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144</v>
      </c>
      <c r="AU215" s="237" t="s">
        <v>83</v>
      </c>
      <c r="AV215" s="13" t="s">
        <v>83</v>
      </c>
      <c r="AW215" s="13" t="s">
        <v>34</v>
      </c>
      <c r="AX215" s="13" t="s">
        <v>73</v>
      </c>
      <c r="AY215" s="237" t="s">
        <v>129</v>
      </c>
    </row>
    <row r="216" s="13" customFormat="1">
      <c r="A216" s="13"/>
      <c r="B216" s="227"/>
      <c r="C216" s="228"/>
      <c r="D216" s="219" t="s">
        <v>144</v>
      </c>
      <c r="E216" s="229" t="s">
        <v>21</v>
      </c>
      <c r="F216" s="230" t="s">
        <v>292</v>
      </c>
      <c r="G216" s="228"/>
      <c r="H216" s="231">
        <v>43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144</v>
      </c>
      <c r="AU216" s="237" t="s">
        <v>83</v>
      </c>
      <c r="AV216" s="13" t="s">
        <v>83</v>
      </c>
      <c r="AW216" s="13" t="s">
        <v>34</v>
      </c>
      <c r="AX216" s="13" t="s">
        <v>73</v>
      </c>
      <c r="AY216" s="237" t="s">
        <v>129</v>
      </c>
    </row>
    <row r="217" s="13" customFormat="1">
      <c r="A217" s="13"/>
      <c r="B217" s="227"/>
      <c r="C217" s="228"/>
      <c r="D217" s="219" t="s">
        <v>144</v>
      </c>
      <c r="E217" s="229" t="s">
        <v>21</v>
      </c>
      <c r="F217" s="230" t="s">
        <v>293</v>
      </c>
      <c r="G217" s="228"/>
      <c r="H217" s="231">
        <v>36.5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144</v>
      </c>
      <c r="AU217" s="237" t="s">
        <v>83</v>
      </c>
      <c r="AV217" s="13" t="s">
        <v>83</v>
      </c>
      <c r="AW217" s="13" t="s">
        <v>34</v>
      </c>
      <c r="AX217" s="13" t="s">
        <v>73</v>
      </c>
      <c r="AY217" s="237" t="s">
        <v>129</v>
      </c>
    </row>
    <row r="218" s="13" customFormat="1">
      <c r="A218" s="13"/>
      <c r="B218" s="227"/>
      <c r="C218" s="228"/>
      <c r="D218" s="219" t="s">
        <v>144</v>
      </c>
      <c r="E218" s="229" t="s">
        <v>21</v>
      </c>
      <c r="F218" s="230" t="s">
        <v>294</v>
      </c>
      <c r="G218" s="228"/>
      <c r="H218" s="231">
        <v>31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144</v>
      </c>
      <c r="AU218" s="237" t="s">
        <v>83</v>
      </c>
      <c r="AV218" s="13" t="s">
        <v>83</v>
      </c>
      <c r="AW218" s="13" t="s">
        <v>34</v>
      </c>
      <c r="AX218" s="13" t="s">
        <v>73</v>
      </c>
      <c r="AY218" s="237" t="s">
        <v>129</v>
      </c>
    </row>
    <row r="219" s="13" customFormat="1">
      <c r="A219" s="13"/>
      <c r="B219" s="227"/>
      <c r="C219" s="228"/>
      <c r="D219" s="219" t="s">
        <v>144</v>
      </c>
      <c r="E219" s="229" t="s">
        <v>21</v>
      </c>
      <c r="F219" s="230" t="s">
        <v>295</v>
      </c>
      <c r="G219" s="228"/>
      <c r="H219" s="231">
        <v>47.5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144</v>
      </c>
      <c r="AU219" s="237" t="s">
        <v>83</v>
      </c>
      <c r="AV219" s="13" t="s">
        <v>83</v>
      </c>
      <c r="AW219" s="13" t="s">
        <v>34</v>
      </c>
      <c r="AX219" s="13" t="s">
        <v>73</v>
      </c>
      <c r="AY219" s="237" t="s">
        <v>129</v>
      </c>
    </row>
    <row r="220" s="13" customFormat="1">
      <c r="A220" s="13"/>
      <c r="B220" s="227"/>
      <c r="C220" s="228"/>
      <c r="D220" s="219" t="s">
        <v>144</v>
      </c>
      <c r="E220" s="229" t="s">
        <v>21</v>
      </c>
      <c r="F220" s="230" t="s">
        <v>296</v>
      </c>
      <c r="G220" s="228"/>
      <c r="H220" s="231">
        <v>53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144</v>
      </c>
      <c r="AU220" s="237" t="s">
        <v>83</v>
      </c>
      <c r="AV220" s="13" t="s">
        <v>83</v>
      </c>
      <c r="AW220" s="13" t="s">
        <v>34</v>
      </c>
      <c r="AX220" s="13" t="s">
        <v>73</v>
      </c>
      <c r="AY220" s="237" t="s">
        <v>129</v>
      </c>
    </row>
    <row r="221" s="13" customFormat="1">
      <c r="A221" s="13"/>
      <c r="B221" s="227"/>
      <c r="C221" s="228"/>
      <c r="D221" s="219" t="s">
        <v>144</v>
      </c>
      <c r="E221" s="229" t="s">
        <v>21</v>
      </c>
      <c r="F221" s="230" t="s">
        <v>297</v>
      </c>
      <c r="G221" s="228"/>
      <c r="H221" s="231">
        <v>44.5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144</v>
      </c>
      <c r="AU221" s="237" t="s">
        <v>83</v>
      </c>
      <c r="AV221" s="13" t="s">
        <v>83</v>
      </c>
      <c r="AW221" s="13" t="s">
        <v>34</v>
      </c>
      <c r="AX221" s="13" t="s">
        <v>73</v>
      </c>
      <c r="AY221" s="237" t="s">
        <v>129</v>
      </c>
    </row>
    <row r="222" s="13" customFormat="1">
      <c r="A222" s="13"/>
      <c r="B222" s="227"/>
      <c r="C222" s="228"/>
      <c r="D222" s="219" t="s">
        <v>144</v>
      </c>
      <c r="E222" s="229" t="s">
        <v>21</v>
      </c>
      <c r="F222" s="230" t="s">
        <v>298</v>
      </c>
      <c r="G222" s="228"/>
      <c r="H222" s="231">
        <v>43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144</v>
      </c>
      <c r="AU222" s="237" t="s">
        <v>83</v>
      </c>
      <c r="AV222" s="13" t="s">
        <v>83</v>
      </c>
      <c r="AW222" s="13" t="s">
        <v>34</v>
      </c>
      <c r="AX222" s="13" t="s">
        <v>73</v>
      </c>
      <c r="AY222" s="237" t="s">
        <v>129</v>
      </c>
    </row>
    <row r="223" s="13" customFormat="1">
      <c r="A223" s="13"/>
      <c r="B223" s="227"/>
      <c r="C223" s="228"/>
      <c r="D223" s="219" t="s">
        <v>144</v>
      </c>
      <c r="E223" s="229" t="s">
        <v>21</v>
      </c>
      <c r="F223" s="230" t="s">
        <v>299</v>
      </c>
      <c r="G223" s="228"/>
      <c r="H223" s="231">
        <v>44.5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144</v>
      </c>
      <c r="AU223" s="237" t="s">
        <v>83</v>
      </c>
      <c r="AV223" s="13" t="s">
        <v>83</v>
      </c>
      <c r="AW223" s="13" t="s">
        <v>34</v>
      </c>
      <c r="AX223" s="13" t="s">
        <v>73</v>
      </c>
      <c r="AY223" s="237" t="s">
        <v>129</v>
      </c>
    </row>
    <row r="224" s="13" customFormat="1">
      <c r="A224" s="13"/>
      <c r="B224" s="227"/>
      <c r="C224" s="228"/>
      <c r="D224" s="219" t="s">
        <v>144</v>
      </c>
      <c r="E224" s="229" t="s">
        <v>21</v>
      </c>
      <c r="F224" s="230" t="s">
        <v>300</v>
      </c>
      <c r="G224" s="228"/>
      <c r="H224" s="231">
        <v>44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144</v>
      </c>
      <c r="AU224" s="237" t="s">
        <v>83</v>
      </c>
      <c r="AV224" s="13" t="s">
        <v>83</v>
      </c>
      <c r="AW224" s="13" t="s">
        <v>34</v>
      </c>
      <c r="AX224" s="13" t="s">
        <v>73</v>
      </c>
      <c r="AY224" s="237" t="s">
        <v>129</v>
      </c>
    </row>
    <row r="225" s="13" customFormat="1">
      <c r="A225" s="13"/>
      <c r="B225" s="227"/>
      <c r="C225" s="228"/>
      <c r="D225" s="219" t="s">
        <v>144</v>
      </c>
      <c r="E225" s="229" t="s">
        <v>21</v>
      </c>
      <c r="F225" s="230" t="s">
        <v>301</v>
      </c>
      <c r="G225" s="228"/>
      <c r="H225" s="231">
        <v>44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144</v>
      </c>
      <c r="AU225" s="237" t="s">
        <v>83</v>
      </c>
      <c r="AV225" s="13" t="s">
        <v>83</v>
      </c>
      <c r="AW225" s="13" t="s">
        <v>34</v>
      </c>
      <c r="AX225" s="13" t="s">
        <v>73</v>
      </c>
      <c r="AY225" s="237" t="s">
        <v>129</v>
      </c>
    </row>
    <row r="226" s="13" customFormat="1">
      <c r="A226" s="13"/>
      <c r="B226" s="227"/>
      <c r="C226" s="228"/>
      <c r="D226" s="219" t="s">
        <v>144</v>
      </c>
      <c r="E226" s="229" t="s">
        <v>21</v>
      </c>
      <c r="F226" s="230" t="s">
        <v>302</v>
      </c>
      <c r="G226" s="228"/>
      <c r="H226" s="231">
        <v>43.5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144</v>
      </c>
      <c r="AU226" s="237" t="s">
        <v>83</v>
      </c>
      <c r="AV226" s="13" t="s">
        <v>83</v>
      </c>
      <c r="AW226" s="13" t="s">
        <v>34</v>
      </c>
      <c r="AX226" s="13" t="s">
        <v>73</v>
      </c>
      <c r="AY226" s="237" t="s">
        <v>129</v>
      </c>
    </row>
    <row r="227" s="13" customFormat="1">
      <c r="A227" s="13"/>
      <c r="B227" s="227"/>
      <c r="C227" s="228"/>
      <c r="D227" s="219" t="s">
        <v>144</v>
      </c>
      <c r="E227" s="229" t="s">
        <v>21</v>
      </c>
      <c r="F227" s="230" t="s">
        <v>303</v>
      </c>
      <c r="G227" s="228"/>
      <c r="H227" s="231">
        <v>42.5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144</v>
      </c>
      <c r="AU227" s="237" t="s">
        <v>83</v>
      </c>
      <c r="AV227" s="13" t="s">
        <v>83</v>
      </c>
      <c r="AW227" s="13" t="s">
        <v>34</v>
      </c>
      <c r="AX227" s="13" t="s">
        <v>73</v>
      </c>
      <c r="AY227" s="237" t="s">
        <v>129</v>
      </c>
    </row>
    <row r="228" s="13" customFormat="1">
      <c r="A228" s="13"/>
      <c r="B228" s="227"/>
      <c r="C228" s="228"/>
      <c r="D228" s="219" t="s">
        <v>144</v>
      </c>
      <c r="E228" s="229" t="s">
        <v>21</v>
      </c>
      <c r="F228" s="230" t="s">
        <v>304</v>
      </c>
      <c r="G228" s="228"/>
      <c r="H228" s="231">
        <v>35.5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144</v>
      </c>
      <c r="AU228" s="237" t="s">
        <v>83</v>
      </c>
      <c r="AV228" s="13" t="s">
        <v>83</v>
      </c>
      <c r="AW228" s="13" t="s">
        <v>34</v>
      </c>
      <c r="AX228" s="13" t="s">
        <v>73</v>
      </c>
      <c r="AY228" s="237" t="s">
        <v>129</v>
      </c>
    </row>
    <row r="229" s="13" customFormat="1">
      <c r="A229" s="13"/>
      <c r="B229" s="227"/>
      <c r="C229" s="228"/>
      <c r="D229" s="219" t="s">
        <v>144</v>
      </c>
      <c r="E229" s="229" t="s">
        <v>21</v>
      </c>
      <c r="F229" s="230" t="s">
        <v>305</v>
      </c>
      <c r="G229" s="228"/>
      <c r="H229" s="231">
        <v>33.5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144</v>
      </c>
      <c r="AU229" s="237" t="s">
        <v>83</v>
      </c>
      <c r="AV229" s="13" t="s">
        <v>83</v>
      </c>
      <c r="AW229" s="13" t="s">
        <v>34</v>
      </c>
      <c r="AX229" s="13" t="s">
        <v>73</v>
      </c>
      <c r="AY229" s="237" t="s">
        <v>129</v>
      </c>
    </row>
    <row r="230" s="13" customFormat="1">
      <c r="A230" s="13"/>
      <c r="B230" s="227"/>
      <c r="C230" s="228"/>
      <c r="D230" s="219" t="s">
        <v>144</v>
      </c>
      <c r="E230" s="229" t="s">
        <v>21</v>
      </c>
      <c r="F230" s="230" t="s">
        <v>306</v>
      </c>
      <c r="G230" s="228"/>
      <c r="H230" s="231">
        <v>42.5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144</v>
      </c>
      <c r="AU230" s="237" t="s">
        <v>83</v>
      </c>
      <c r="AV230" s="13" t="s">
        <v>83</v>
      </c>
      <c r="AW230" s="13" t="s">
        <v>34</v>
      </c>
      <c r="AX230" s="13" t="s">
        <v>73</v>
      </c>
      <c r="AY230" s="237" t="s">
        <v>129</v>
      </c>
    </row>
    <row r="231" s="13" customFormat="1">
      <c r="A231" s="13"/>
      <c r="B231" s="227"/>
      <c r="C231" s="228"/>
      <c r="D231" s="219" t="s">
        <v>144</v>
      </c>
      <c r="E231" s="229" t="s">
        <v>21</v>
      </c>
      <c r="F231" s="230" t="s">
        <v>307</v>
      </c>
      <c r="G231" s="228"/>
      <c r="H231" s="231">
        <v>46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144</v>
      </c>
      <c r="AU231" s="237" t="s">
        <v>83</v>
      </c>
      <c r="AV231" s="13" t="s">
        <v>83</v>
      </c>
      <c r="AW231" s="13" t="s">
        <v>34</v>
      </c>
      <c r="AX231" s="13" t="s">
        <v>73</v>
      </c>
      <c r="AY231" s="237" t="s">
        <v>129</v>
      </c>
    </row>
    <row r="232" s="13" customFormat="1">
      <c r="A232" s="13"/>
      <c r="B232" s="227"/>
      <c r="C232" s="228"/>
      <c r="D232" s="219" t="s">
        <v>144</v>
      </c>
      <c r="E232" s="229" t="s">
        <v>21</v>
      </c>
      <c r="F232" s="230" t="s">
        <v>308</v>
      </c>
      <c r="G232" s="228"/>
      <c r="H232" s="231">
        <v>40.5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144</v>
      </c>
      <c r="AU232" s="237" t="s">
        <v>83</v>
      </c>
      <c r="AV232" s="13" t="s">
        <v>83</v>
      </c>
      <c r="AW232" s="13" t="s">
        <v>34</v>
      </c>
      <c r="AX232" s="13" t="s">
        <v>73</v>
      </c>
      <c r="AY232" s="237" t="s">
        <v>129</v>
      </c>
    </row>
    <row r="233" s="13" customFormat="1">
      <c r="A233" s="13"/>
      <c r="B233" s="227"/>
      <c r="C233" s="228"/>
      <c r="D233" s="219" t="s">
        <v>144</v>
      </c>
      <c r="E233" s="229" t="s">
        <v>21</v>
      </c>
      <c r="F233" s="230" t="s">
        <v>309</v>
      </c>
      <c r="G233" s="228"/>
      <c r="H233" s="231">
        <v>35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144</v>
      </c>
      <c r="AU233" s="237" t="s">
        <v>83</v>
      </c>
      <c r="AV233" s="13" t="s">
        <v>83</v>
      </c>
      <c r="AW233" s="13" t="s">
        <v>34</v>
      </c>
      <c r="AX233" s="13" t="s">
        <v>73</v>
      </c>
      <c r="AY233" s="237" t="s">
        <v>129</v>
      </c>
    </row>
    <row r="234" s="13" customFormat="1">
      <c r="A234" s="13"/>
      <c r="B234" s="227"/>
      <c r="C234" s="228"/>
      <c r="D234" s="219" t="s">
        <v>144</v>
      </c>
      <c r="E234" s="229" t="s">
        <v>21</v>
      </c>
      <c r="F234" s="230" t="s">
        <v>310</v>
      </c>
      <c r="G234" s="228"/>
      <c r="H234" s="231">
        <v>28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144</v>
      </c>
      <c r="AU234" s="237" t="s">
        <v>83</v>
      </c>
      <c r="AV234" s="13" t="s">
        <v>83</v>
      </c>
      <c r="AW234" s="13" t="s">
        <v>34</v>
      </c>
      <c r="AX234" s="13" t="s">
        <v>73</v>
      </c>
      <c r="AY234" s="237" t="s">
        <v>129</v>
      </c>
    </row>
    <row r="235" s="13" customFormat="1">
      <c r="A235" s="13"/>
      <c r="B235" s="227"/>
      <c r="C235" s="228"/>
      <c r="D235" s="219" t="s">
        <v>144</v>
      </c>
      <c r="E235" s="229" t="s">
        <v>21</v>
      </c>
      <c r="F235" s="230" t="s">
        <v>311</v>
      </c>
      <c r="G235" s="228"/>
      <c r="H235" s="231">
        <v>19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144</v>
      </c>
      <c r="AU235" s="237" t="s">
        <v>83</v>
      </c>
      <c r="AV235" s="13" t="s">
        <v>83</v>
      </c>
      <c r="AW235" s="13" t="s">
        <v>34</v>
      </c>
      <c r="AX235" s="13" t="s">
        <v>73</v>
      </c>
      <c r="AY235" s="237" t="s">
        <v>129</v>
      </c>
    </row>
    <row r="236" s="13" customFormat="1">
      <c r="A236" s="13"/>
      <c r="B236" s="227"/>
      <c r="C236" s="228"/>
      <c r="D236" s="219" t="s">
        <v>144</v>
      </c>
      <c r="E236" s="229" t="s">
        <v>21</v>
      </c>
      <c r="F236" s="230" t="s">
        <v>312</v>
      </c>
      <c r="G236" s="228"/>
      <c r="H236" s="231">
        <v>16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144</v>
      </c>
      <c r="AU236" s="237" t="s">
        <v>83</v>
      </c>
      <c r="AV236" s="13" t="s">
        <v>83</v>
      </c>
      <c r="AW236" s="13" t="s">
        <v>34</v>
      </c>
      <c r="AX236" s="13" t="s">
        <v>73</v>
      </c>
      <c r="AY236" s="237" t="s">
        <v>129</v>
      </c>
    </row>
    <row r="237" s="13" customFormat="1">
      <c r="A237" s="13"/>
      <c r="B237" s="227"/>
      <c r="C237" s="228"/>
      <c r="D237" s="219" t="s">
        <v>144</v>
      </c>
      <c r="E237" s="229" t="s">
        <v>21</v>
      </c>
      <c r="F237" s="230" t="s">
        <v>313</v>
      </c>
      <c r="G237" s="228"/>
      <c r="H237" s="231">
        <v>20.5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144</v>
      </c>
      <c r="AU237" s="237" t="s">
        <v>83</v>
      </c>
      <c r="AV237" s="13" t="s">
        <v>83</v>
      </c>
      <c r="AW237" s="13" t="s">
        <v>34</v>
      </c>
      <c r="AX237" s="13" t="s">
        <v>73</v>
      </c>
      <c r="AY237" s="237" t="s">
        <v>129</v>
      </c>
    </row>
    <row r="238" s="13" customFormat="1">
      <c r="A238" s="13"/>
      <c r="B238" s="227"/>
      <c r="C238" s="228"/>
      <c r="D238" s="219" t="s">
        <v>144</v>
      </c>
      <c r="E238" s="229" t="s">
        <v>21</v>
      </c>
      <c r="F238" s="230" t="s">
        <v>314</v>
      </c>
      <c r="G238" s="228"/>
      <c r="H238" s="231">
        <v>30.5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144</v>
      </c>
      <c r="AU238" s="237" t="s">
        <v>83</v>
      </c>
      <c r="AV238" s="13" t="s">
        <v>83</v>
      </c>
      <c r="AW238" s="13" t="s">
        <v>34</v>
      </c>
      <c r="AX238" s="13" t="s">
        <v>73</v>
      </c>
      <c r="AY238" s="237" t="s">
        <v>129</v>
      </c>
    </row>
    <row r="239" s="13" customFormat="1">
      <c r="A239" s="13"/>
      <c r="B239" s="227"/>
      <c r="C239" s="228"/>
      <c r="D239" s="219" t="s">
        <v>144</v>
      </c>
      <c r="E239" s="229" t="s">
        <v>21</v>
      </c>
      <c r="F239" s="230" t="s">
        <v>315</v>
      </c>
      <c r="G239" s="228"/>
      <c r="H239" s="231">
        <v>39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144</v>
      </c>
      <c r="AU239" s="237" t="s">
        <v>83</v>
      </c>
      <c r="AV239" s="13" t="s">
        <v>83</v>
      </c>
      <c r="AW239" s="13" t="s">
        <v>34</v>
      </c>
      <c r="AX239" s="13" t="s">
        <v>73</v>
      </c>
      <c r="AY239" s="237" t="s">
        <v>129</v>
      </c>
    </row>
    <row r="240" s="13" customFormat="1">
      <c r="A240" s="13"/>
      <c r="B240" s="227"/>
      <c r="C240" s="228"/>
      <c r="D240" s="219" t="s">
        <v>144</v>
      </c>
      <c r="E240" s="229" t="s">
        <v>21</v>
      </c>
      <c r="F240" s="230" t="s">
        <v>316</v>
      </c>
      <c r="G240" s="228"/>
      <c r="H240" s="231">
        <v>39.5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144</v>
      </c>
      <c r="AU240" s="237" t="s">
        <v>83</v>
      </c>
      <c r="AV240" s="13" t="s">
        <v>83</v>
      </c>
      <c r="AW240" s="13" t="s">
        <v>34</v>
      </c>
      <c r="AX240" s="13" t="s">
        <v>73</v>
      </c>
      <c r="AY240" s="237" t="s">
        <v>129</v>
      </c>
    </row>
    <row r="241" s="13" customFormat="1">
      <c r="A241" s="13"/>
      <c r="B241" s="227"/>
      <c r="C241" s="228"/>
      <c r="D241" s="219" t="s">
        <v>144</v>
      </c>
      <c r="E241" s="229" t="s">
        <v>21</v>
      </c>
      <c r="F241" s="230" t="s">
        <v>317</v>
      </c>
      <c r="G241" s="228"/>
      <c r="H241" s="231">
        <v>39.5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144</v>
      </c>
      <c r="AU241" s="237" t="s">
        <v>83</v>
      </c>
      <c r="AV241" s="13" t="s">
        <v>83</v>
      </c>
      <c r="AW241" s="13" t="s">
        <v>34</v>
      </c>
      <c r="AX241" s="13" t="s">
        <v>73</v>
      </c>
      <c r="AY241" s="237" t="s">
        <v>129</v>
      </c>
    </row>
    <row r="242" s="13" customFormat="1">
      <c r="A242" s="13"/>
      <c r="B242" s="227"/>
      <c r="C242" s="228"/>
      <c r="D242" s="219" t="s">
        <v>144</v>
      </c>
      <c r="E242" s="229" t="s">
        <v>21</v>
      </c>
      <c r="F242" s="230" t="s">
        <v>318</v>
      </c>
      <c r="G242" s="228"/>
      <c r="H242" s="231">
        <v>40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144</v>
      </c>
      <c r="AU242" s="237" t="s">
        <v>83</v>
      </c>
      <c r="AV242" s="13" t="s">
        <v>83</v>
      </c>
      <c r="AW242" s="13" t="s">
        <v>34</v>
      </c>
      <c r="AX242" s="13" t="s">
        <v>73</v>
      </c>
      <c r="AY242" s="237" t="s">
        <v>129</v>
      </c>
    </row>
    <row r="243" s="13" customFormat="1">
      <c r="A243" s="13"/>
      <c r="B243" s="227"/>
      <c r="C243" s="228"/>
      <c r="D243" s="219" t="s">
        <v>144</v>
      </c>
      <c r="E243" s="229" t="s">
        <v>21</v>
      </c>
      <c r="F243" s="230" t="s">
        <v>319</v>
      </c>
      <c r="G243" s="228"/>
      <c r="H243" s="231">
        <v>38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144</v>
      </c>
      <c r="AU243" s="237" t="s">
        <v>83</v>
      </c>
      <c r="AV243" s="13" t="s">
        <v>83</v>
      </c>
      <c r="AW243" s="13" t="s">
        <v>34</v>
      </c>
      <c r="AX243" s="13" t="s">
        <v>73</v>
      </c>
      <c r="AY243" s="237" t="s">
        <v>129</v>
      </c>
    </row>
    <row r="244" s="13" customFormat="1">
      <c r="A244" s="13"/>
      <c r="B244" s="227"/>
      <c r="C244" s="228"/>
      <c r="D244" s="219" t="s">
        <v>144</v>
      </c>
      <c r="E244" s="229" t="s">
        <v>21</v>
      </c>
      <c r="F244" s="230" t="s">
        <v>320</v>
      </c>
      <c r="G244" s="228"/>
      <c r="H244" s="231">
        <v>53.5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144</v>
      </c>
      <c r="AU244" s="237" t="s">
        <v>83</v>
      </c>
      <c r="AV244" s="13" t="s">
        <v>83</v>
      </c>
      <c r="AW244" s="13" t="s">
        <v>34</v>
      </c>
      <c r="AX244" s="13" t="s">
        <v>73</v>
      </c>
      <c r="AY244" s="237" t="s">
        <v>129</v>
      </c>
    </row>
    <row r="245" s="13" customFormat="1">
      <c r="A245" s="13"/>
      <c r="B245" s="227"/>
      <c r="C245" s="228"/>
      <c r="D245" s="219" t="s">
        <v>144</v>
      </c>
      <c r="E245" s="229" t="s">
        <v>21</v>
      </c>
      <c r="F245" s="230" t="s">
        <v>321</v>
      </c>
      <c r="G245" s="228"/>
      <c r="H245" s="231">
        <v>56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144</v>
      </c>
      <c r="AU245" s="237" t="s">
        <v>83</v>
      </c>
      <c r="AV245" s="13" t="s">
        <v>83</v>
      </c>
      <c r="AW245" s="13" t="s">
        <v>34</v>
      </c>
      <c r="AX245" s="13" t="s">
        <v>73</v>
      </c>
      <c r="AY245" s="237" t="s">
        <v>129</v>
      </c>
    </row>
    <row r="246" s="13" customFormat="1">
      <c r="A246" s="13"/>
      <c r="B246" s="227"/>
      <c r="C246" s="228"/>
      <c r="D246" s="219" t="s">
        <v>144</v>
      </c>
      <c r="E246" s="229" t="s">
        <v>21</v>
      </c>
      <c r="F246" s="230" t="s">
        <v>322</v>
      </c>
      <c r="G246" s="228"/>
      <c r="H246" s="231">
        <v>45.5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144</v>
      </c>
      <c r="AU246" s="237" t="s">
        <v>83</v>
      </c>
      <c r="AV246" s="13" t="s">
        <v>83</v>
      </c>
      <c r="AW246" s="13" t="s">
        <v>34</v>
      </c>
      <c r="AX246" s="13" t="s">
        <v>73</v>
      </c>
      <c r="AY246" s="237" t="s">
        <v>129</v>
      </c>
    </row>
    <row r="247" s="13" customFormat="1">
      <c r="A247" s="13"/>
      <c r="B247" s="227"/>
      <c r="C247" s="228"/>
      <c r="D247" s="219" t="s">
        <v>144</v>
      </c>
      <c r="E247" s="229" t="s">
        <v>21</v>
      </c>
      <c r="F247" s="230" t="s">
        <v>323</v>
      </c>
      <c r="G247" s="228"/>
      <c r="H247" s="231">
        <v>48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144</v>
      </c>
      <c r="AU247" s="237" t="s">
        <v>83</v>
      </c>
      <c r="AV247" s="13" t="s">
        <v>83</v>
      </c>
      <c r="AW247" s="13" t="s">
        <v>34</v>
      </c>
      <c r="AX247" s="13" t="s">
        <v>73</v>
      </c>
      <c r="AY247" s="237" t="s">
        <v>129</v>
      </c>
    </row>
    <row r="248" s="13" customFormat="1">
      <c r="A248" s="13"/>
      <c r="B248" s="227"/>
      <c r="C248" s="228"/>
      <c r="D248" s="219" t="s">
        <v>144</v>
      </c>
      <c r="E248" s="229" t="s">
        <v>21</v>
      </c>
      <c r="F248" s="230" t="s">
        <v>324</v>
      </c>
      <c r="G248" s="228"/>
      <c r="H248" s="231">
        <v>46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144</v>
      </c>
      <c r="AU248" s="237" t="s">
        <v>83</v>
      </c>
      <c r="AV248" s="13" t="s">
        <v>83</v>
      </c>
      <c r="AW248" s="13" t="s">
        <v>34</v>
      </c>
      <c r="AX248" s="13" t="s">
        <v>73</v>
      </c>
      <c r="AY248" s="237" t="s">
        <v>129</v>
      </c>
    </row>
    <row r="249" s="13" customFormat="1">
      <c r="A249" s="13"/>
      <c r="B249" s="227"/>
      <c r="C249" s="228"/>
      <c r="D249" s="219" t="s">
        <v>144</v>
      </c>
      <c r="E249" s="229" t="s">
        <v>21</v>
      </c>
      <c r="F249" s="230" t="s">
        <v>325</v>
      </c>
      <c r="G249" s="228"/>
      <c r="H249" s="231">
        <v>42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144</v>
      </c>
      <c r="AU249" s="237" t="s">
        <v>83</v>
      </c>
      <c r="AV249" s="13" t="s">
        <v>83</v>
      </c>
      <c r="AW249" s="13" t="s">
        <v>34</v>
      </c>
      <c r="AX249" s="13" t="s">
        <v>73</v>
      </c>
      <c r="AY249" s="237" t="s">
        <v>129</v>
      </c>
    </row>
    <row r="250" s="13" customFormat="1">
      <c r="A250" s="13"/>
      <c r="B250" s="227"/>
      <c r="C250" s="228"/>
      <c r="D250" s="219" t="s">
        <v>144</v>
      </c>
      <c r="E250" s="229" t="s">
        <v>21</v>
      </c>
      <c r="F250" s="230" t="s">
        <v>326</v>
      </c>
      <c r="G250" s="228"/>
      <c r="H250" s="231">
        <v>38.5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144</v>
      </c>
      <c r="AU250" s="237" t="s">
        <v>83</v>
      </c>
      <c r="AV250" s="13" t="s">
        <v>83</v>
      </c>
      <c r="AW250" s="13" t="s">
        <v>34</v>
      </c>
      <c r="AX250" s="13" t="s">
        <v>73</v>
      </c>
      <c r="AY250" s="237" t="s">
        <v>129</v>
      </c>
    </row>
    <row r="251" s="13" customFormat="1">
      <c r="A251" s="13"/>
      <c r="B251" s="227"/>
      <c r="C251" s="228"/>
      <c r="D251" s="219" t="s">
        <v>144</v>
      </c>
      <c r="E251" s="229" t="s">
        <v>21</v>
      </c>
      <c r="F251" s="230" t="s">
        <v>327</v>
      </c>
      <c r="G251" s="228"/>
      <c r="H251" s="231">
        <v>38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144</v>
      </c>
      <c r="AU251" s="237" t="s">
        <v>83</v>
      </c>
      <c r="AV251" s="13" t="s">
        <v>83</v>
      </c>
      <c r="AW251" s="13" t="s">
        <v>34</v>
      </c>
      <c r="AX251" s="13" t="s">
        <v>73</v>
      </c>
      <c r="AY251" s="237" t="s">
        <v>129</v>
      </c>
    </row>
    <row r="252" s="13" customFormat="1">
      <c r="A252" s="13"/>
      <c r="B252" s="227"/>
      <c r="C252" s="228"/>
      <c r="D252" s="219" t="s">
        <v>144</v>
      </c>
      <c r="E252" s="229" t="s">
        <v>21</v>
      </c>
      <c r="F252" s="230" t="s">
        <v>328</v>
      </c>
      <c r="G252" s="228"/>
      <c r="H252" s="231">
        <v>42.5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144</v>
      </c>
      <c r="AU252" s="237" t="s">
        <v>83</v>
      </c>
      <c r="AV252" s="13" t="s">
        <v>83</v>
      </c>
      <c r="AW252" s="13" t="s">
        <v>34</v>
      </c>
      <c r="AX252" s="13" t="s">
        <v>73</v>
      </c>
      <c r="AY252" s="237" t="s">
        <v>129</v>
      </c>
    </row>
    <row r="253" s="13" customFormat="1">
      <c r="A253" s="13"/>
      <c r="B253" s="227"/>
      <c r="C253" s="228"/>
      <c r="D253" s="219" t="s">
        <v>144</v>
      </c>
      <c r="E253" s="229" t="s">
        <v>21</v>
      </c>
      <c r="F253" s="230" t="s">
        <v>329</v>
      </c>
      <c r="G253" s="228"/>
      <c r="H253" s="231">
        <v>47.5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144</v>
      </c>
      <c r="AU253" s="237" t="s">
        <v>83</v>
      </c>
      <c r="AV253" s="13" t="s">
        <v>83</v>
      </c>
      <c r="AW253" s="13" t="s">
        <v>34</v>
      </c>
      <c r="AX253" s="13" t="s">
        <v>73</v>
      </c>
      <c r="AY253" s="237" t="s">
        <v>129</v>
      </c>
    </row>
    <row r="254" s="13" customFormat="1">
      <c r="A254" s="13"/>
      <c r="B254" s="227"/>
      <c r="C254" s="228"/>
      <c r="D254" s="219" t="s">
        <v>144</v>
      </c>
      <c r="E254" s="229" t="s">
        <v>21</v>
      </c>
      <c r="F254" s="230" t="s">
        <v>330</v>
      </c>
      <c r="G254" s="228"/>
      <c r="H254" s="231">
        <v>48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144</v>
      </c>
      <c r="AU254" s="237" t="s">
        <v>83</v>
      </c>
      <c r="AV254" s="13" t="s">
        <v>83</v>
      </c>
      <c r="AW254" s="13" t="s">
        <v>34</v>
      </c>
      <c r="AX254" s="13" t="s">
        <v>73</v>
      </c>
      <c r="AY254" s="237" t="s">
        <v>129</v>
      </c>
    </row>
    <row r="255" s="13" customFormat="1">
      <c r="A255" s="13"/>
      <c r="B255" s="227"/>
      <c r="C255" s="228"/>
      <c r="D255" s="219" t="s">
        <v>144</v>
      </c>
      <c r="E255" s="229" t="s">
        <v>21</v>
      </c>
      <c r="F255" s="230" t="s">
        <v>331</v>
      </c>
      <c r="G255" s="228"/>
      <c r="H255" s="231">
        <v>48.5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144</v>
      </c>
      <c r="AU255" s="237" t="s">
        <v>83</v>
      </c>
      <c r="AV255" s="13" t="s">
        <v>83</v>
      </c>
      <c r="AW255" s="13" t="s">
        <v>34</v>
      </c>
      <c r="AX255" s="13" t="s">
        <v>73</v>
      </c>
      <c r="AY255" s="237" t="s">
        <v>129</v>
      </c>
    </row>
    <row r="256" s="13" customFormat="1">
      <c r="A256" s="13"/>
      <c r="B256" s="227"/>
      <c r="C256" s="228"/>
      <c r="D256" s="219" t="s">
        <v>144</v>
      </c>
      <c r="E256" s="229" t="s">
        <v>21</v>
      </c>
      <c r="F256" s="230" t="s">
        <v>332</v>
      </c>
      <c r="G256" s="228"/>
      <c r="H256" s="231">
        <v>46.5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144</v>
      </c>
      <c r="AU256" s="237" t="s">
        <v>83</v>
      </c>
      <c r="AV256" s="13" t="s">
        <v>83</v>
      </c>
      <c r="AW256" s="13" t="s">
        <v>34</v>
      </c>
      <c r="AX256" s="13" t="s">
        <v>73</v>
      </c>
      <c r="AY256" s="237" t="s">
        <v>129</v>
      </c>
    </row>
    <row r="257" s="13" customFormat="1">
      <c r="A257" s="13"/>
      <c r="B257" s="227"/>
      <c r="C257" s="228"/>
      <c r="D257" s="219" t="s">
        <v>144</v>
      </c>
      <c r="E257" s="229" t="s">
        <v>21</v>
      </c>
      <c r="F257" s="230" t="s">
        <v>333</v>
      </c>
      <c r="G257" s="228"/>
      <c r="H257" s="231">
        <v>41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144</v>
      </c>
      <c r="AU257" s="237" t="s">
        <v>83</v>
      </c>
      <c r="AV257" s="13" t="s">
        <v>83</v>
      </c>
      <c r="AW257" s="13" t="s">
        <v>34</v>
      </c>
      <c r="AX257" s="13" t="s">
        <v>73</v>
      </c>
      <c r="AY257" s="237" t="s">
        <v>129</v>
      </c>
    </row>
    <row r="258" s="13" customFormat="1">
      <c r="A258" s="13"/>
      <c r="B258" s="227"/>
      <c r="C258" s="228"/>
      <c r="D258" s="219" t="s">
        <v>144</v>
      </c>
      <c r="E258" s="229" t="s">
        <v>21</v>
      </c>
      <c r="F258" s="230" t="s">
        <v>334</v>
      </c>
      <c r="G258" s="228"/>
      <c r="H258" s="231">
        <v>41.5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144</v>
      </c>
      <c r="AU258" s="237" t="s">
        <v>83</v>
      </c>
      <c r="AV258" s="13" t="s">
        <v>83</v>
      </c>
      <c r="AW258" s="13" t="s">
        <v>34</v>
      </c>
      <c r="AX258" s="13" t="s">
        <v>73</v>
      </c>
      <c r="AY258" s="237" t="s">
        <v>129</v>
      </c>
    </row>
    <row r="259" s="13" customFormat="1">
      <c r="A259" s="13"/>
      <c r="B259" s="227"/>
      <c r="C259" s="228"/>
      <c r="D259" s="219" t="s">
        <v>144</v>
      </c>
      <c r="E259" s="229" t="s">
        <v>21</v>
      </c>
      <c r="F259" s="230" t="s">
        <v>335</v>
      </c>
      <c r="G259" s="228"/>
      <c r="H259" s="231">
        <v>45.5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144</v>
      </c>
      <c r="AU259" s="237" t="s">
        <v>83</v>
      </c>
      <c r="AV259" s="13" t="s">
        <v>83</v>
      </c>
      <c r="AW259" s="13" t="s">
        <v>34</v>
      </c>
      <c r="AX259" s="13" t="s">
        <v>73</v>
      </c>
      <c r="AY259" s="237" t="s">
        <v>129</v>
      </c>
    </row>
    <row r="260" s="13" customFormat="1">
      <c r="A260" s="13"/>
      <c r="B260" s="227"/>
      <c r="C260" s="228"/>
      <c r="D260" s="219" t="s">
        <v>144</v>
      </c>
      <c r="E260" s="229" t="s">
        <v>21</v>
      </c>
      <c r="F260" s="230" t="s">
        <v>336</v>
      </c>
      <c r="G260" s="228"/>
      <c r="H260" s="231">
        <v>48.5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144</v>
      </c>
      <c r="AU260" s="237" t="s">
        <v>83</v>
      </c>
      <c r="AV260" s="13" t="s">
        <v>83</v>
      </c>
      <c r="AW260" s="13" t="s">
        <v>34</v>
      </c>
      <c r="AX260" s="13" t="s">
        <v>73</v>
      </c>
      <c r="AY260" s="237" t="s">
        <v>129</v>
      </c>
    </row>
    <row r="261" s="13" customFormat="1">
      <c r="A261" s="13"/>
      <c r="B261" s="227"/>
      <c r="C261" s="228"/>
      <c r="D261" s="219" t="s">
        <v>144</v>
      </c>
      <c r="E261" s="229" t="s">
        <v>21</v>
      </c>
      <c r="F261" s="230" t="s">
        <v>337</v>
      </c>
      <c r="G261" s="228"/>
      <c r="H261" s="231">
        <v>47.5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144</v>
      </c>
      <c r="AU261" s="237" t="s">
        <v>83</v>
      </c>
      <c r="AV261" s="13" t="s">
        <v>83</v>
      </c>
      <c r="AW261" s="13" t="s">
        <v>34</v>
      </c>
      <c r="AX261" s="13" t="s">
        <v>73</v>
      </c>
      <c r="AY261" s="237" t="s">
        <v>129</v>
      </c>
    </row>
    <row r="262" s="13" customFormat="1">
      <c r="A262" s="13"/>
      <c r="B262" s="227"/>
      <c r="C262" s="228"/>
      <c r="D262" s="219" t="s">
        <v>144</v>
      </c>
      <c r="E262" s="229" t="s">
        <v>21</v>
      </c>
      <c r="F262" s="230" t="s">
        <v>338</v>
      </c>
      <c r="G262" s="228"/>
      <c r="H262" s="231">
        <v>47.5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144</v>
      </c>
      <c r="AU262" s="237" t="s">
        <v>83</v>
      </c>
      <c r="AV262" s="13" t="s">
        <v>83</v>
      </c>
      <c r="AW262" s="13" t="s">
        <v>34</v>
      </c>
      <c r="AX262" s="13" t="s">
        <v>73</v>
      </c>
      <c r="AY262" s="237" t="s">
        <v>129</v>
      </c>
    </row>
    <row r="263" s="13" customFormat="1">
      <c r="A263" s="13"/>
      <c r="B263" s="227"/>
      <c r="C263" s="228"/>
      <c r="D263" s="219" t="s">
        <v>144</v>
      </c>
      <c r="E263" s="229" t="s">
        <v>21</v>
      </c>
      <c r="F263" s="230" t="s">
        <v>339</v>
      </c>
      <c r="G263" s="228"/>
      <c r="H263" s="231">
        <v>46.5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144</v>
      </c>
      <c r="AU263" s="237" t="s">
        <v>83</v>
      </c>
      <c r="AV263" s="13" t="s">
        <v>83</v>
      </c>
      <c r="AW263" s="13" t="s">
        <v>34</v>
      </c>
      <c r="AX263" s="13" t="s">
        <v>73</v>
      </c>
      <c r="AY263" s="237" t="s">
        <v>129</v>
      </c>
    </row>
    <row r="264" s="13" customFormat="1">
      <c r="A264" s="13"/>
      <c r="B264" s="227"/>
      <c r="C264" s="228"/>
      <c r="D264" s="219" t="s">
        <v>144</v>
      </c>
      <c r="E264" s="229" t="s">
        <v>21</v>
      </c>
      <c r="F264" s="230" t="s">
        <v>340</v>
      </c>
      <c r="G264" s="228"/>
      <c r="H264" s="231">
        <v>41.5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144</v>
      </c>
      <c r="AU264" s="237" t="s">
        <v>83</v>
      </c>
      <c r="AV264" s="13" t="s">
        <v>83</v>
      </c>
      <c r="AW264" s="13" t="s">
        <v>34</v>
      </c>
      <c r="AX264" s="13" t="s">
        <v>73</v>
      </c>
      <c r="AY264" s="237" t="s">
        <v>129</v>
      </c>
    </row>
    <row r="265" s="13" customFormat="1">
      <c r="A265" s="13"/>
      <c r="B265" s="227"/>
      <c r="C265" s="228"/>
      <c r="D265" s="219" t="s">
        <v>144</v>
      </c>
      <c r="E265" s="229" t="s">
        <v>21</v>
      </c>
      <c r="F265" s="230" t="s">
        <v>341</v>
      </c>
      <c r="G265" s="228"/>
      <c r="H265" s="231">
        <v>42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144</v>
      </c>
      <c r="AU265" s="237" t="s">
        <v>83</v>
      </c>
      <c r="AV265" s="13" t="s">
        <v>83</v>
      </c>
      <c r="AW265" s="13" t="s">
        <v>34</v>
      </c>
      <c r="AX265" s="13" t="s">
        <v>73</v>
      </c>
      <c r="AY265" s="237" t="s">
        <v>129</v>
      </c>
    </row>
    <row r="266" s="13" customFormat="1">
      <c r="A266" s="13"/>
      <c r="B266" s="227"/>
      <c r="C266" s="228"/>
      <c r="D266" s="219" t="s">
        <v>144</v>
      </c>
      <c r="E266" s="229" t="s">
        <v>21</v>
      </c>
      <c r="F266" s="230" t="s">
        <v>342</v>
      </c>
      <c r="G266" s="228"/>
      <c r="H266" s="231">
        <v>43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144</v>
      </c>
      <c r="AU266" s="237" t="s">
        <v>83</v>
      </c>
      <c r="AV266" s="13" t="s">
        <v>83</v>
      </c>
      <c r="AW266" s="13" t="s">
        <v>34</v>
      </c>
      <c r="AX266" s="13" t="s">
        <v>73</v>
      </c>
      <c r="AY266" s="237" t="s">
        <v>129</v>
      </c>
    </row>
    <row r="267" s="13" customFormat="1">
      <c r="A267" s="13"/>
      <c r="B267" s="227"/>
      <c r="C267" s="228"/>
      <c r="D267" s="219" t="s">
        <v>144</v>
      </c>
      <c r="E267" s="229" t="s">
        <v>21</v>
      </c>
      <c r="F267" s="230" t="s">
        <v>343</v>
      </c>
      <c r="G267" s="228"/>
      <c r="H267" s="231">
        <v>51.5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144</v>
      </c>
      <c r="AU267" s="237" t="s">
        <v>83</v>
      </c>
      <c r="AV267" s="13" t="s">
        <v>83</v>
      </c>
      <c r="AW267" s="13" t="s">
        <v>34</v>
      </c>
      <c r="AX267" s="13" t="s">
        <v>73</v>
      </c>
      <c r="AY267" s="237" t="s">
        <v>129</v>
      </c>
    </row>
    <row r="268" s="13" customFormat="1">
      <c r="A268" s="13"/>
      <c r="B268" s="227"/>
      <c r="C268" s="228"/>
      <c r="D268" s="219" t="s">
        <v>144</v>
      </c>
      <c r="E268" s="229" t="s">
        <v>21</v>
      </c>
      <c r="F268" s="230" t="s">
        <v>344</v>
      </c>
      <c r="G268" s="228"/>
      <c r="H268" s="231">
        <v>53.5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144</v>
      </c>
      <c r="AU268" s="237" t="s">
        <v>83</v>
      </c>
      <c r="AV268" s="13" t="s">
        <v>83</v>
      </c>
      <c r="AW268" s="13" t="s">
        <v>34</v>
      </c>
      <c r="AX268" s="13" t="s">
        <v>73</v>
      </c>
      <c r="AY268" s="237" t="s">
        <v>129</v>
      </c>
    </row>
    <row r="269" s="13" customFormat="1">
      <c r="A269" s="13"/>
      <c r="B269" s="227"/>
      <c r="C269" s="228"/>
      <c r="D269" s="219" t="s">
        <v>144</v>
      </c>
      <c r="E269" s="229" t="s">
        <v>21</v>
      </c>
      <c r="F269" s="230" t="s">
        <v>345</v>
      </c>
      <c r="G269" s="228"/>
      <c r="H269" s="231">
        <v>42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144</v>
      </c>
      <c r="AU269" s="237" t="s">
        <v>83</v>
      </c>
      <c r="AV269" s="13" t="s">
        <v>83</v>
      </c>
      <c r="AW269" s="13" t="s">
        <v>34</v>
      </c>
      <c r="AX269" s="13" t="s">
        <v>73</v>
      </c>
      <c r="AY269" s="237" t="s">
        <v>129</v>
      </c>
    </row>
    <row r="270" s="13" customFormat="1">
      <c r="A270" s="13"/>
      <c r="B270" s="227"/>
      <c r="C270" s="228"/>
      <c r="D270" s="219" t="s">
        <v>144</v>
      </c>
      <c r="E270" s="229" t="s">
        <v>21</v>
      </c>
      <c r="F270" s="230" t="s">
        <v>346</v>
      </c>
      <c r="G270" s="228"/>
      <c r="H270" s="231">
        <v>39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144</v>
      </c>
      <c r="AU270" s="237" t="s">
        <v>83</v>
      </c>
      <c r="AV270" s="13" t="s">
        <v>83</v>
      </c>
      <c r="AW270" s="13" t="s">
        <v>34</v>
      </c>
      <c r="AX270" s="13" t="s">
        <v>73</v>
      </c>
      <c r="AY270" s="237" t="s">
        <v>129</v>
      </c>
    </row>
    <row r="271" s="13" customFormat="1">
      <c r="A271" s="13"/>
      <c r="B271" s="227"/>
      <c r="C271" s="228"/>
      <c r="D271" s="219" t="s">
        <v>144</v>
      </c>
      <c r="E271" s="229" t="s">
        <v>21</v>
      </c>
      <c r="F271" s="230" t="s">
        <v>347</v>
      </c>
      <c r="G271" s="228"/>
      <c r="H271" s="231">
        <v>48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144</v>
      </c>
      <c r="AU271" s="237" t="s">
        <v>83</v>
      </c>
      <c r="AV271" s="13" t="s">
        <v>83</v>
      </c>
      <c r="AW271" s="13" t="s">
        <v>34</v>
      </c>
      <c r="AX271" s="13" t="s">
        <v>73</v>
      </c>
      <c r="AY271" s="237" t="s">
        <v>129</v>
      </c>
    </row>
    <row r="272" s="13" customFormat="1">
      <c r="A272" s="13"/>
      <c r="B272" s="227"/>
      <c r="C272" s="228"/>
      <c r="D272" s="219" t="s">
        <v>144</v>
      </c>
      <c r="E272" s="229" t="s">
        <v>21</v>
      </c>
      <c r="F272" s="230" t="s">
        <v>348</v>
      </c>
      <c r="G272" s="228"/>
      <c r="H272" s="231">
        <v>55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144</v>
      </c>
      <c r="AU272" s="237" t="s">
        <v>83</v>
      </c>
      <c r="AV272" s="13" t="s">
        <v>83</v>
      </c>
      <c r="AW272" s="13" t="s">
        <v>34</v>
      </c>
      <c r="AX272" s="13" t="s">
        <v>73</v>
      </c>
      <c r="AY272" s="237" t="s">
        <v>129</v>
      </c>
    </row>
    <row r="273" s="13" customFormat="1">
      <c r="A273" s="13"/>
      <c r="B273" s="227"/>
      <c r="C273" s="228"/>
      <c r="D273" s="219" t="s">
        <v>144</v>
      </c>
      <c r="E273" s="229" t="s">
        <v>21</v>
      </c>
      <c r="F273" s="230" t="s">
        <v>349</v>
      </c>
      <c r="G273" s="228"/>
      <c r="H273" s="231">
        <v>48.5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144</v>
      </c>
      <c r="AU273" s="237" t="s">
        <v>83</v>
      </c>
      <c r="AV273" s="13" t="s">
        <v>83</v>
      </c>
      <c r="AW273" s="13" t="s">
        <v>34</v>
      </c>
      <c r="AX273" s="13" t="s">
        <v>73</v>
      </c>
      <c r="AY273" s="237" t="s">
        <v>129</v>
      </c>
    </row>
    <row r="274" s="13" customFormat="1">
      <c r="A274" s="13"/>
      <c r="B274" s="227"/>
      <c r="C274" s="228"/>
      <c r="D274" s="219" t="s">
        <v>144</v>
      </c>
      <c r="E274" s="229" t="s">
        <v>21</v>
      </c>
      <c r="F274" s="230" t="s">
        <v>350</v>
      </c>
      <c r="G274" s="228"/>
      <c r="H274" s="231">
        <v>43.5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144</v>
      </c>
      <c r="AU274" s="237" t="s">
        <v>83</v>
      </c>
      <c r="AV274" s="13" t="s">
        <v>83</v>
      </c>
      <c r="AW274" s="13" t="s">
        <v>34</v>
      </c>
      <c r="AX274" s="13" t="s">
        <v>73</v>
      </c>
      <c r="AY274" s="237" t="s">
        <v>129</v>
      </c>
    </row>
    <row r="275" s="13" customFormat="1">
      <c r="A275" s="13"/>
      <c r="B275" s="227"/>
      <c r="C275" s="228"/>
      <c r="D275" s="219" t="s">
        <v>144</v>
      </c>
      <c r="E275" s="229" t="s">
        <v>21</v>
      </c>
      <c r="F275" s="230" t="s">
        <v>351</v>
      </c>
      <c r="G275" s="228"/>
      <c r="H275" s="231">
        <v>41.5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144</v>
      </c>
      <c r="AU275" s="237" t="s">
        <v>83</v>
      </c>
      <c r="AV275" s="13" t="s">
        <v>83</v>
      </c>
      <c r="AW275" s="13" t="s">
        <v>34</v>
      </c>
      <c r="AX275" s="13" t="s">
        <v>73</v>
      </c>
      <c r="AY275" s="237" t="s">
        <v>129</v>
      </c>
    </row>
    <row r="276" s="13" customFormat="1">
      <c r="A276" s="13"/>
      <c r="B276" s="227"/>
      <c r="C276" s="228"/>
      <c r="D276" s="219" t="s">
        <v>144</v>
      </c>
      <c r="E276" s="229" t="s">
        <v>21</v>
      </c>
      <c r="F276" s="230" t="s">
        <v>352</v>
      </c>
      <c r="G276" s="228"/>
      <c r="H276" s="231">
        <v>35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144</v>
      </c>
      <c r="AU276" s="237" t="s">
        <v>83</v>
      </c>
      <c r="AV276" s="13" t="s">
        <v>83</v>
      </c>
      <c r="AW276" s="13" t="s">
        <v>34</v>
      </c>
      <c r="AX276" s="13" t="s">
        <v>73</v>
      </c>
      <c r="AY276" s="237" t="s">
        <v>129</v>
      </c>
    </row>
    <row r="277" s="13" customFormat="1">
      <c r="A277" s="13"/>
      <c r="B277" s="227"/>
      <c r="C277" s="228"/>
      <c r="D277" s="219" t="s">
        <v>144</v>
      </c>
      <c r="E277" s="229" t="s">
        <v>21</v>
      </c>
      <c r="F277" s="230" t="s">
        <v>353</v>
      </c>
      <c r="G277" s="228"/>
      <c r="H277" s="231">
        <v>35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144</v>
      </c>
      <c r="AU277" s="237" t="s">
        <v>83</v>
      </c>
      <c r="AV277" s="13" t="s">
        <v>83</v>
      </c>
      <c r="AW277" s="13" t="s">
        <v>34</v>
      </c>
      <c r="AX277" s="13" t="s">
        <v>73</v>
      </c>
      <c r="AY277" s="237" t="s">
        <v>129</v>
      </c>
    </row>
    <row r="278" s="13" customFormat="1">
      <c r="A278" s="13"/>
      <c r="B278" s="227"/>
      <c r="C278" s="228"/>
      <c r="D278" s="219" t="s">
        <v>144</v>
      </c>
      <c r="E278" s="229" t="s">
        <v>21</v>
      </c>
      <c r="F278" s="230" t="s">
        <v>354</v>
      </c>
      <c r="G278" s="228"/>
      <c r="H278" s="231">
        <v>38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144</v>
      </c>
      <c r="AU278" s="237" t="s">
        <v>83</v>
      </c>
      <c r="AV278" s="13" t="s">
        <v>83</v>
      </c>
      <c r="AW278" s="13" t="s">
        <v>34</v>
      </c>
      <c r="AX278" s="13" t="s">
        <v>73</v>
      </c>
      <c r="AY278" s="237" t="s">
        <v>129</v>
      </c>
    </row>
    <row r="279" s="13" customFormat="1">
      <c r="A279" s="13"/>
      <c r="B279" s="227"/>
      <c r="C279" s="228"/>
      <c r="D279" s="219" t="s">
        <v>144</v>
      </c>
      <c r="E279" s="229" t="s">
        <v>21</v>
      </c>
      <c r="F279" s="230" t="s">
        <v>355</v>
      </c>
      <c r="G279" s="228"/>
      <c r="H279" s="231">
        <v>46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144</v>
      </c>
      <c r="AU279" s="237" t="s">
        <v>83</v>
      </c>
      <c r="AV279" s="13" t="s">
        <v>83</v>
      </c>
      <c r="AW279" s="13" t="s">
        <v>34</v>
      </c>
      <c r="AX279" s="13" t="s">
        <v>73</v>
      </c>
      <c r="AY279" s="237" t="s">
        <v>129</v>
      </c>
    </row>
    <row r="280" s="13" customFormat="1">
      <c r="A280" s="13"/>
      <c r="B280" s="227"/>
      <c r="C280" s="228"/>
      <c r="D280" s="219" t="s">
        <v>144</v>
      </c>
      <c r="E280" s="229" t="s">
        <v>21</v>
      </c>
      <c r="F280" s="230" t="s">
        <v>356</v>
      </c>
      <c r="G280" s="228"/>
      <c r="H280" s="231">
        <v>36.049999999999997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144</v>
      </c>
      <c r="AU280" s="237" t="s">
        <v>83</v>
      </c>
      <c r="AV280" s="13" t="s">
        <v>83</v>
      </c>
      <c r="AW280" s="13" t="s">
        <v>34</v>
      </c>
      <c r="AX280" s="13" t="s">
        <v>73</v>
      </c>
      <c r="AY280" s="237" t="s">
        <v>129</v>
      </c>
    </row>
    <row r="281" s="14" customFormat="1">
      <c r="A281" s="14"/>
      <c r="B281" s="238"/>
      <c r="C281" s="239"/>
      <c r="D281" s="219" t="s">
        <v>144</v>
      </c>
      <c r="E281" s="240" t="s">
        <v>357</v>
      </c>
      <c r="F281" s="241" t="s">
        <v>146</v>
      </c>
      <c r="G281" s="239"/>
      <c r="H281" s="242">
        <v>3360.5500000000002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144</v>
      </c>
      <c r="AU281" s="248" t="s">
        <v>83</v>
      </c>
      <c r="AV281" s="14" t="s">
        <v>136</v>
      </c>
      <c r="AW281" s="14" t="s">
        <v>34</v>
      </c>
      <c r="AX281" s="14" t="s">
        <v>81</v>
      </c>
      <c r="AY281" s="248" t="s">
        <v>129</v>
      </c>
    </row>
    <row r="282" s="2" customFormat="1" ht="21.75" customHeight="1">
      <c r="A282" s="39"/>
      <c r="B282" s="40"/>
      <c r="C282" s="206" t="s">
        <v>358</v>
      </c>
      <c r="D282" s="206" t="s">
        <v>131</v>
      </c>
      <c r="E282" s="207" t="s">
        <v>359</v>
      </c>
      <c r="F282" s="208" t="s">
        <v>360</v>
      </c>
      <c r="G282" s="209" t="s">
        <v>265</v>
      </c>
      <c r="H282" s="210">
        <v>90</v>
      </c>
      <c r="I282" s="211"/>
      <c r="J282" s="212">
        <f>ROUND(I282*H282,2)</f>
        <v>0</v>
      </c>
      <c r="K282" s="208" t="s">
        <v>135</v>
      </c>
      <c r="L282" s="45"/>
      <c r="M282" s="213" t="s">
        <v>21</v>
      </c>
      <c r="N282" s="214" t="s">
        <v>44</v>
      </c>
      <c r="O282" s="85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7" t="s">
        <v>136</v>
      </c>
      <c r="AT282" s="217" t="s">
        <v>131</v>
      </c>
      <c r="AU282" s="217" t="s">
        <v>83</v>
      </c>
      <c r="AY282" s="18" t="s">
        <v>129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8" t="s">
        <v>81</v>
      </c>
      <c r="BK282" s="218">
        <f>ROUND(I282*H282,2)</f>
        <v>0</v>
      </c>
      <c r="BL282" s="18" t="s">
        <v>136</v>
      </c>
      <c r="BM282" s="217" t="s">
        <v>361</v>
      </c>
    </row>
    <row r="283" s="2" customFormat="1">
      <c r="A283" s="39"/>
      <c r="B283" s="40"/>
      <c r="C283" s="41"/>
      <c r="D283" s="219" t="s">
        <v>138</v>
      </c>
      <c r="E283" s="41"/>
      <c r="F283" s="220" t="s">
        <v>362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83</v>
      </c>
    </row>
    <row r="284" s="2" customFormat="1">
      <c r="A284" s="39"/>
      <c r="B284" s="40"/>
      <c r="C284" s="41"/>
      <c r="D284" s="224" t="s">
        <v>140</v>
      </c>
      <c r="E284" s="41"/>
      <c r="F284" s="225" t="s">
        <v>363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140</v>
      </c>
      <c r="AU284" s="18" t="s">
        <v>83</v>
      </c>
    </row>
    <row r="285" s="2" customFormat="1">
      <c r="A285" s="39"/>
      <c r="B285" s="40"/>
      <c r="C285" s="41"/>
      <c r="D285" s="219" t="s">
        <v>142</v>
      </c>
      <c r="E285" s="41"/>
      <c r="F285" s="226" t="s">
        <v>364</v>
      </c>
      <c r="G285" s="41"/>
      <c r="H285" s="41"/>
      <c r="I285" s="221"/>
      <c r="J285" s="41"/>
      <c r="K285" s="41"/>
      <c r="L285" s="45"/>
      <c r="M285" s="222"/>
      <c r="N285" s="22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142</v>
      </c>
      <c r="AU285" s="18" t="s">
        <v>83</v>
      </c>
    </row>
    <row r="286" s="13" customFormat="1">
      <c r="A286" s="13"/>
      <c r="B286" s="227"/>
      <c r="C286" s="228"/>
      <c r="D286" s="219" t="s">
        <v>144</v>
      </c>
      <c r="E286" s="229" t="s">
        <v>21</v>
      </c>
      <c r="F286" s="230" t="s">
        <v>365</v>
      </c>
      <c r="G286" s="228"/>
      <c r="H286" s="231">
        <v>90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144</v>
      </c>
      <c r="AU286" s="237" t="s">
        <v>83</v>
      </c>
      <c r="AV286" s="13" t="s">
        <v>83</v>
      </c>
      <c r="AW286" s="13" t="s">
        <v>34</v>
      </c>
      <c r="AX286" s="13" t="s">
        <v>73</v>
      </c>
      <c r="AY286" s="237" t="s">
        <v>129</v>
      </c>
    </row>
    <row r="287" s="14" customFormat="1">
      <c r="A287" s="14"/>
      <c r="B287" s="238"/>
      <c r="C287" s="239"/>
      <c r="D287" s="219" t="s">
        <v>144</v>
      </c>
      <c r="E287" s="240" t="s">
        <v>21</v>
      </c>
      <c r="F287" s="241" t="s">
        <v>146</v>
      </c>
      <c r="G287" s="239"/>
      <c r="H287" s="242">
        <v>90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144</v>
      </c>
      <c r="AU287" s="248" t="s">
        <v>83</v>
      </c>
      <c r="AV287" s="14" t="s">
        <v>136</v>
      </c>
      <c r="AW287" s="14" t="s">
        <v>34</v>
      </c>
      <c r="AX287" s="14" t="s">
        <v>81</v>
      </c>
      <c r="AY287" s="248" t="s">
        <v>129</v>
      </c>
    </row>
    <row r="288" s="2" customFormat="1" ht="16.5" customHeight="1">
      <c r="A288" s="39"/>
      <c r="B288" s="40"/>
      <c r="C288" s="206" t="s">
        <v>366</v>
      </c>
      <c r="D288" s="206" t="s">
        <v>131</v>
      </c>
      <c r="E288" s="207" t="s">
        <v>367</v>
      </c>
      <c r="F288" s="208" t="s">
        <v>368</v>
      </c>
      <c r="G288" s="209" t="s">
        <v>265</v>
      </c>
      <c r="H288" s="210">
        <v>121.913</v>
      </c>
      <c r="I288" s="211"/>
      <c r="J288" s="212">
        <f>ROUND(I288*H288,2)</f>
        <v>0</v>
      </c>
      <c r="K288" s="208" t="s">
        <v>135</v>
      </c>
      <c r="L288" s="45"/>
      <c r="M288" s="213" t="s">
        <v>21</v>
      </c>
      <c r="N288" s="214" t="s">
        <v>44</v>
      </c>
      <c r="O288" s="85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136</v>
      </c>
      <c r="AT288" s="217" t="s">
        <v>131</v>
      </c>
      <c r="AU288" s="217" t="s">
        <v>83</v>
      </c>
      <c r="AY288" s="18" t="s">
        <v>129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81</v>
      </c>
      <c r="BK288" s="218">
        <f>ROUND(I288*H288,2)</f>
        <v>0</v>
      </c>
      <c r="BL288" s="18" t="s">
        <v>136</v>
      </c>
      <c r="BM288" s="217" t="s">
        <v>369</v>
      </c>
    </row>
    <row r="289" s="2" customFormat="1">
      <c r="A289" s="39"/>
      <c r="B289" s="40"/>
      <c r="C289" s="41"/>
      <c r="D289" s="219" t="s">
        <v>138</v>
      </c>
      <c r="E289" s="41"/>
      <c r="F289" s="220" t="s">
        <v>370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138</v>
      </c>
      <c r="AU289" s="18" t="s">
        <v>83</v>
      </c>
    </row>
    <row r="290" s="2" customFormat="1">
      <c r="A290" s="39"/>
      <c r="B290" s="40"/>
      <c r="C290" s="41"/>
      <c r="D290" s="224" t="s">
        <v>140</v>
      </c>
      <c r="E290" s="41"/>
      <c r="F290" s="225" t="s">
        <v>371</v>
      </c>
      <c r="G290" s="41"/>
      <c r="H290" s="41"/>
      <c r="I290" s="221"/>
      <c r="J290" s="41"/>
      <c r="K290" s="41"/>
      <c r="L290" s="45"/>
      <c r="M290" s="222"/>
      <c r="N290" s="223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140</v>
      </c>
      <c r="AU290" s="18" t="s">
        <v>83</v>
      </c>
    </row>
    <row r="291" s="2" customFormat="1">
      <c r="A291" s="39"/>
      <c r="B291" s="40"/>
      <c r="C291" s="41"/>
      <c r="D291" s="219" t="s">
        <v>142</v>
      </c>
      <c r="E291" s="41"/>
      <c r="F291" s="226" t="s">
        <v>372</v>
      </c>
      <c r="G291" s="41"/>
      <c r="H291" s="41"/>
      <c r="I291" s="221"/>
      <c r="J291" s="41"/>
      <c r="K291" s="41"/>
      <c r="L291" s="45"/>
      <c r="M291" s="222"/>
      <c r="N291" s="22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142</v>
      </c>
      <c r="AU291" s="18" t="s">
        <v>83</v>
      </c>
    </row>
    <row r="292" s="13" customFormat="1">
      <c r="A292" s="13"/>
      <c r="B292" s="227"/>
      <c r="C292" s="228"/>
      <c r="D292" s="219" t="s">
        <v>144</v>
      </c>
      <c r="E292" s="229" t="s">
        <v>21</v>
      </c>
      <c r="F292" s="230" t="s">
        <v>373</v>
      </c>
      <c r="G292" s="228"/>
      <c r="H292" s="231">
        <v>121.913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144</v>
      </c>
      <c r="AU292" s="237" t="s">
        <v>83</v>
      </c>
      <c r="AV292" s="13" t="s">
        <v>83</v>
      </c>
      <c r="AW292" s="13" t="s">
        <v>34</v>
      </c>
      <c r="AX292" s="13" t="s">
        <v>73</v>
      </c>
      <c r="AY292" s="237" t="s">
        <v>129</v>
      </c>
    </row>
    <row r="293" s="14" customFormat="1">
      <c r="A293" s="14"/>
      <c r="B293" s="238"/>
      <c r="C293" s="239"/>
      <c r="D293" s="219" t="s">
        <v>144</v>
      </c>
      <c r="E293" s="240" t="s">
        <v>21</v>
      </c>
      <c r="F293" s="241" t="s">
        <v>146</v>
      </c>
      <c r="G293" s="239"/>
      <c r="H293" s="242">
        <v>121.913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144</v>
      </c>
      <c r="AU293" s="248" t="s">
        <v>83</v>
      </c>
      <c r="AV293" s="14" t="s">
        <v>136</v>
      </c>
      <c r="AW293" s="14" t="s">
        <v>34</v>
      </c>
      <c r="AX293" s="14" t="s">
        <v>81</v>
      </c>
      <c r="AY293" s="248" t="s">
        <v>129</v>
      </c>
    </row>
    <row r="294" s="2" customFormat="1" ht="16.5" customHeight="1">
      <c r="A294" s="39"/>
      <c r="B294" s="40"/>
      <c r="C294" s="206" t="s">
        <v>7</v>
      </c>
      <c r="D294" s="206" t="s">
        <v>131</v>
      </c>
      <c r="E294" s="207" t="s">
        <v>374</v>
      </c>
      <c r="F294" s="208" t="s">
        <v>375</v>
      </c>
      <c r="G294" s="209" t="s">
        <v>265</v>
      </c>
      <c r="H294" s="210">
        <v>21.975000000000001</v>
      </c>
      <c r="I294" s="211"/>
      <c r="J294" s="212">
        <f>ROUND(I294*H294,2)</f>
        <v>0</v>
      </c>
      <c r="K294" s="208" t="s">
        <v>135</v>
      </c>
      <c r="L294" s="45"/>
      <c r="M294" s="213" t="s">
        <v>21</v>
      </c>
      <c r="N294" s="214" t="s">
        <v>44</v>
      </c>
      <c r="O294" s="85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136</v>
      </c>
      <c r="AT294" s="217" t="s">
        <v>131</v>
      </c>
      <c r="AU294" s="217" t="s">
        <v>83</v>
      </c>
      <c r="AY294" s="18" t="s">
        <v>129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81</v>
      </c>
      <c r="BK294" s="218">
        <f>ROUND(I294*H294,2)</f>
        <v>0</v>
      </c>
      <c r="BL294" s="18" t="s">
        <v>136</v>
      </c>
      <c r="BM294" s="217" t="s">
        <v>376</v>
      </c>
    </row>
    <row r="295" s="2" customFormat="1">
      <c r="A295" s="39"/>
      <c r="B295" s="40"/>
      <c r="C295" s="41"/>
      <c r="D295" s="219" t="s">
        <v>138</v>
      </c>
      <c r="E295" s="41"/>
      <c r="F295" s="220" t="s">
        <v>377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138</v>
      </c>
      <c r="AU295" s="18" t="s">
        <v>83</v>
      </c>
    </row>
    <row r="296" s="2" customFormat="1">
      <c r="A296" s="39"/>
      <c r="B296" s="40"/>
      <c r="C296" s="41"/>
      <c r="D296" s="224" t="s">
        <v>140</v>
      </c>
      <c r="E296" s="41"/>
      <c r="F296" s="225" t="s">
        <v>378</v>
      </c>
      <c r="G296" s="41"/>
      <c r="H296" s="41"/>
      <c r="I296" s="221"/>
      <c r="J296" s="41"/>
      <c r="K296" s="41"/>
      <c r="L296" s="45"/>
      <c r="M296" s="222"/>
      <c r="N296" s="223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83</v>
      </c>
    </row>
    <row r="297" s="2" customFormat="1">
      <c r="A297" s="39"/>
      <c r="B297" s="40"/>
      <c r="C297" s="41"/>
      <c r="D297" s="219" t="s">
        <v>142</v>
      </c>
      <c r="E297" s="41"/>
      <c r="F297" s="226" t="s">
        <v>379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142</v>
      </c>
      <c r="AU297" s="18" t="s">
        <v>83</v>
      </c>
    </row>
    <row r="298" s="13" customFormat="1">
      <c r="A298" s="13"/>
      <c r="B298" s="227"/>
      <c r="C298" s="228"/>
      <c r="D298" s="219" t="s">
        <v>144</v>
      </c>
      <c r="E298" s="229" t="s">
        <v>21</v>
      </c>
      <c r="F298" s="230" t="s">
        <v>380</v>
      </c>
      <c r="G298" s="228"/>
      <c r="H298" s="231">
        <v>18.600000000000001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144</v>
      </c>
      <c r="AU298" s="237" t="s">
        <v>83</v>
      </c>
      <c r="AV298" s="13" t="s">
        <v>83</v>
      </c>
      <c r="AW298" s="13" t="s">
        <v>34</v>
      </c>
      <c r="AX298" s="13" t="s">
        <v>73</v>
      </c>
      <c r="AY298" s="237" t="s">
        <v>129</v>
      </c>
    </row>
    <row r="299" s="13" customFormat="1">
      <c r="A299" s="13"/>
      <c r="B299" s="227"/>
      <c r="C299" s="228"/>
      <c r="D299" s="219" t="s">
        <v>144</v>
      </c>
      <c r="E299" s="229" t="s">
        <v>21</v>
      </c>
      <c r="F299" s="230" t="s">
        <v>381</v>
      </c>
      <c r="G299" s="228"/>
      <c r="H299" s="231">
        <v>3.375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144</v>
      </c>
      <c r="AU299" s="237" t="s">
        <v>83</v>
      </c>
      <c r="AV299" s="13" t="s">
        <v>83</v>
      </c>
      <c r="AW299" s="13" t="s">
        <v>34</v>
      </c>
      <c r="AX299" s="13" t="s">
        <v>73</v>
      </c>
      <c r="AY299" s="237" t="s">
        <v>129</v>
      </c>
    </row>
    <row r="300" s="14" customFormat="1">
      <c r="A300" s="14"/>
      <c r="B300" s="238"/>
      <c r="C300" s="239"/>
      <c r="D300" s="219" t="s">
        <v>144</v>
      </c>
      <c r="E300" s="240" t="s">
        <v>21</v>
      </c>
      <c r="F300" s="241" t="s">
        <v>146</v>
      </c>
      <c r="G300" s="239"/>
      <c r="H300" s="242">
        <v>21.975000000000001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144</v>
      </c>
      <c r="AU300" s="248" t="s">
        <v>83</v>
      </c>
      <c r="AV300" s="14" t="s">
        <v>136</v>
      </c>
      <c r="AW300" s="14" t="s">
        <v>34</v>
      </c>
      <c r="AX300" s="14" t="s">
        <v>81</v>
      </c>
      <c r="AY300" s="248" t="s">
        <v>129</v>
      </c>
    </row>
    <row r="301" s="2" customFormat="1" ht="16.5" customHeight="1">
      <c r="A301" s="39"/>
      <c r="B301" s="40"/>
      <c r="C301" s="206" t="s">
        <v>382</v>
      </c>
      <c r="D301" s="206" t="s">
        <v>131</v>
      </c>
      <c r="E301" s="207" t="s">
        <v>383</v>
      </c>
      <c r="F301" s="208" t="s">
        <v>384</v>
      </c>
      <c r="G301" s="209" t="s">
        <v>157</v>
      </c>
      <c r="H301" s="210">
        <v>4</v>
      </c>
      <c r="I301" s="211"/>
      <c r="J301" s="212">
        <f>ROUND(I301*H301,2)</f>
        <v>0</v>
      </c>
      <c r="K301" s="208" t="s">
        <v>135</v>
      </c>
      <c r="L301" s="45"/>
      <c r="M301" s="213" t="s">
        <v>21</v>
      </c>
      <c r="N301" s="214" t="s">
        <v>44</v>
      </c>
      <c r="O301" s="85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7" t="s">
        <v>136</v>
      </c>
      <c r="AT301" s="217" t="s">
        <v>131</v>
      </c>
      <c r="AU301" s="217" t="s">
        <v>83</v>
      </c>
      <c r="AY301" s="18" t="s">
        <v>129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81</v>
      </c>
      <c r="BK301" s="218">
        <f>ROUND(I301*H301,2)</f>
        <v>0</v>
      </c>
      <c r="BL301" s="18" t="s">
        <v>136</v>
      </c>
      <c r="BM301" s="217" t="s">
        <v>385</v>
      </c>
    </row>
    <row r="302" s="2" customFormat="1">
      <c r="A302" s="39"/>
      <c r="B302" s="40"/>
      <c r="C302" s="41"/>
      <c r="D302" s="219" t="s">
        <v>138</v>
      </c>
      <c r="E302" s="41"/>
      <c r="F302" s="220" t="s">
        <v>386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138</v>
      </c>
      <c r="AU302" s="18" t="s">
        <v>83</v>
      </c>
    </row>
    <row r="303" s="2" customFormat="1">
      <c r="A303" s="39"/>
      <c r="B303" s="40"/>
      <c r="C303" s="41"/>
      <c r="D303" s="224" t="s">
        <v>140</v>
      </c>
      <c r="E303" s="41"/>
      <c r="F303" s="225" t="s">
        <v>387</v>
      </c>
      <c r="G303" s="41"/>
      <c r="H303" s="41"/>
      <c r="I303" s="221"/>
      <c r="J303" s="41"/>
      <c r="K303" s="41"/>
      <c r="L303" s="45"/>
      <c r="M303" s="222"/>
      <c r="N303" s="22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140</v>
      </c>
      <c r="AU303" s="18" t="s">
        <v>83</v>
      </c>
    </row>
    <row r="304" s="2" customFormat="1">
      <c r="A304" s="39"/>
      <c r="B304" s="40"/>
      <c r="C304" s="41"/>
      <c r="D304" s="219" t="s">
        <v>142</v>
      </c>
      <c r="E304" s="41"/>
      <c r="F304" s="226" t="s">
        <v>388</v>
      </c>
      <c r="G304" s="41"/>
      <c r="H304" s="41"/>
      <c r="I304" s="221"/>
      <c r="J304" s="41"/>
      <c r="K304" s="41"/>
      <c r="L304" s="45"/>
      <c r="M304" s="222"/>
      <c r="N304" s="22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83</v>
      </c>
    </row>
    <row r="305" s="13" customFormat="1">
      <c r="A305" s="13"/>
      <c r="B305" s="227"/>
      <c r="C305" s="228"/>
      <c r="D305" s="219" t="s">
        <v>144</v>
      </c>
      <c r="E305" s="229" t="s">
        <v>21</v>
      </c>
      <c r="F305" s="230" t="s">
        <v>389</v>
      </c>
      <c r="G305" s="228"/>
      <c r="H305" s="231">
        <v>4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144</v>
      </c>
      <c r="AU305" s="237" t="s">
        <v>83</v>
      </c>
      <c r="AV305" s="13" t="s">
        <v>83</v>
      </c>
      <c r="AW305" s="13" t="s">
        <v>34</v>
      </c>
      <c r="AX305" s="13" t="s">
        <v>73</v>
      </c>
      <c r="AY305" s="237" t="s">
        <v>129</v>
      </c>
    </row>
    <row r="306" s="14" customFormat="1">
      <c r="A306" s="14"/>
      <c r="B306" s="238"/>
      <c r="C306" s="239"/>
      <c r="D306" s="219" t="s">
        <v>144</v>
      </c>
      <c r="E306" s="240" t="s">
        <v>21</v>
      </c>
      <c r="F306" s="241" t="s">
        <v>146</v>
      </c>
      <c r="G306" s="239"/>
      <c r="H306" s="242">
        <v>4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144</v>
      </c>
      <c r="AU306" s="248" t="s">
        <v>83</v>
      </c>
      <c r="AV306" s="14" t="s">
        <v>136</v>
      </c>
      <c r="AW306" s="14" t="s">
        <v>34</v>
      </c>
      <c r="AX306" s="14" t="s">
        <v>81</v>
      </c>
      <c r="AY306" s="248" t="s">
        <v>129</v>
      </c>
    </row>
    <row r="307" s="2" customFormat="1" ht="16.5" customHeight="1">
      <c r="A307" s="39"/>
      <c r="B307" s="40"/>
      <c r="C307" s="206" t="s">
        <v>390</v>
      </c>
      <c r="D307" s="206" t="s">
        <v>131</v>
      </c>
      <c r="E307" s="207" t="s">
        <v>391</v>
      </c>
      <c r="F307" s="208" t="s">
        <v>392</v>
      </c>
      <c r="G307" s="209" t="s">
        <v>157</v>
      </c>
      <c r="H307" s="210">
        <v>2</v>
      </c>
      <c r="I307" s="211"/>
      <c r="J307" s="212">
        <f>ROUND(I307*H307,2)</f>
        <v>0</v>
      </c>
      <c r="K307" s="208" t="s">
        <v>135</v>
      </c>
      <c r="L307" s="45"/>
      <c r="M307" s="213" t="s">
        <v>21</v>
      </c>
      <c r="N307" s="214" t="s">
        <v>44</v>
      </c>
      <c r="O307" s="85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7" t="s">
        <v>136</v>
      </c>
      <c r="AT307" s="217" t="s">
        <v>131</v>
      </c>
      <c r="AU307" s="217" t="s">
        <v>83</v>
      </c>
      <c r="AY307" s="18" t="s">
        <v>129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81</v>
      </c>
      <c r="BK307" s="218">
        <f>ROUND(I307*H307,2)</f>
        <v>0</v>
      </c>
      <c r="BL307" s="18" t="s">
        <v>136</v>
      </c>
      <c r="BM307" s="217" t="s">
        <v>393</v>
      </c>
    </row>
    <row r="308" s="2" customFormat="1">
      <c r="A308" s="39"/>
      <c r="B308" s="40"/>
      <c r="C308" s="41"/>
      <c r="D308" s="219" t="s">
        <v>138</v>
      </c>
      <c r="E308" s="41"/>
      <c r="F308" s="220" t="s">
        <v>394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138</v>
      </c>
      <c r="AU308" s="18" t="s">
        <v>83</v>
      </c>
    </row>
    <row r="309" s="2" customFormat="1">
      <c r="A309" s="39"/>
      <c r="B309" s="40"/>
      <c r="C309" s="41"/>
      <c r="D309" s="224" t="s">
        <v>140</v>
      </c>
      <c r="E309" s="41"/>
      <c r="F309" s="225" t="s">
        <v>395</v>
      </c>
      <c r="G309" s="41"/>
      <c r="H309" s="41"/>
      <c r="I309" s="221"/>
      <c r="J309" s="41"/>
      <c r="K309" s="41"/>
      <c r="L309" s="45"/>
      <c r="M309" s="222"/>
      <c r="N309" s="22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140</v>
      </c>
      <c r="AU309" s="18" t="s">
        <v>83</v>
      </c>
    </row>
    <row r="310" s="2" customFormat="1">
      <c r="A310" s="39"/>
      <c r="B310" s="40"/>
      <c r="C310" s="41"/>
      <c r="D310" s="219" t="s">
        <v>142</v>
      </c>
      <c r="E310" s="41"/>
      <c r="F310" s="226" t="s">
        <v>388</v>
      </c>
      <c r="G310" s="41"/>
      <c r="H310" s="41"/>
      <c r="I310" s="221"/>
      <c r="J310" s="41"/>
      <c r="K310" s="41"/>
      <c r="L310" s="45"/>
      <c r="M310" s="222"/>
      <c r="N310" s="22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142</v>
      </c>
      <c r="AU310" s="18" t="s">
        <v>83</v>
      </c>
    </row>
    <row r="311" s="13" customFormat="1">
      <c r="A311" s="13"/>
      <c r="B311" s="227"/>
      <c r="C311" s="228"/>
      <c r="D311" s="219" t="s">
        <v>144</v>
      </c>
      <c r="E311" s="229" t="s">
        <v>21</v>
      </c>
      <c r="F311" s="230" t="s">
        <v>396</v>
      </c>
      <c r="G311" s="228"/>
      <c r="H311" s="231">
        <v>2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144</v>
      </c>
      <c r="AU311" s="237" t="s">
        <v>83</v>
      </c>
      <c r="AV311" s="13" t="s">
        <v>83</v>
      </c>
      <c r="AW311" s="13" t="s">
        <v>34</v>
      </c>
      <c r="AX311" s="13" t="s">
        <v>73</v>
      </c>
      <c r="AY311" s="237" t="s">
        <v>129</v>
      </c>
    </row>
    <row r="312" s="14" customFormat="1">
      <c r="A312" s="14"/>
      <c r="B312" s="238"/>
      <c r="C312" s="239"/>
      <c r="D312" s="219" t="s">
        <v>144</v>
      </c>
      <c r="E312" s="240" t="s">
        <v>21</v>
      </c>
      <c r="F312" s="241" t="s">
        <v>146</v>
      </c>
      <c r="G312" s="239"/>
      <c r="H312" s="242">
        <v>2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144</v>
      </c>
      <c r="AU312" s="248" t="s">
        <v>83</v>
      </c>
      <c r="AV312" s="14" t="s">
        <v>136</v>
      </c>
      <c r="AW312" s="14" t="s">
        <v>34</v>
      </c>
      <c r="AX312" s="14" t="s">
        <v>81</v>
      </c>
      <c r="AY312" s="248" t="s">
        <v>129</v>
      </c>
    </row>
    <row r="313" s="2" customFormat="1" ht="16.5" customHeight="1">
      <c r="A313" s="39"/>
      <c r="B313" s="40"/>
      <c r="C313" s="206" t="s">
        <v>397</v>
      </c>
      <c r="D313" s="206" t="s">
        <v>131</v>
      </c>
      <c r="E313" s="207" t="s">
        <v>398</v>
      </c>
      <c r="F313" s="208" t="s">
        <v>399</v>
      </c>
      <c r="G313" s="209" t="s">
        <v>157</v>
      </c>
      <c r="H313" s="210">
        <v>4</v>
      </c>
      <c r="I313" s="211"/>
      <c r="J313" s="212">
        <f>ROUND(I313*H313,2)</f>
        <v>0</v>
      </c>
      <c r="K313" s="208" t="s">
        <v>135</v>
      </c>
      <c r="L313" s="45"/>
      <c r="M313" s="213" t="s">
        <v>21</v>
      </c>
      <c r="N313" s="214" t="s">
        <v>44</v>
      </c>
      <c r="O313" s="85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7" t="s">
        <v>136</v>
      </c>
      <c r="AT313" s="217" t="s">
        <v>131</v>
      </c>
      <c r="AU313" s="217" t="s">
        <v>83</v>
      </c>
      <c r="AY313" s="18" t="s">
        <v>129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81</v>
      </c>
      <c r="BK313" s="218">
        <f>ROUND(I313*H313,2)</f>
        <v>0</v>
      </c>
      <c r="BL313" s="18" t="s">
        <v>136</v>
      </c>
      <c r="BM313" s="217" t="s">
        <v>400</v>
      </c>
    </row>
    <row r="314" s="2" customFormat="1">
      <c r="A314" s="39"/>
      <c r="B314" s="40"/>
      <c r="C314" s="41"/>
      <c r="D314" s="219" t="s">
        <v>138</v>
      </c>
      <c r="E314" s="41"/>
      <c r="F314" s="220" t="s">
        <v>401</v>
      </c>
      <c r="G314" s="41"/>
      <c r="H314" s="41"/>
      <c r="I314" s="221"/>
      <c r="J314" s="41"/>
      <c r="K314" s="41"/>
      <c r="L314" s="45"/>
      <c r="M314" s="222"/>
      <c r="N314" s="223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138</v>
      </c>
      <c r="AU314" s="18" t="s">
        <v>83</v>
      </c>
    </row>
    <row r="315" s="2" customFormat="1">
      <c r="A315" s="39"/>
      <c r="B315" s="40"/>
      <c r="C315" s="41"/>
      <c r="D315" s="224" t="s">
        <v>140</v>
      </c>
      <c r="E315" s="41"/>
      <c r="F315" s="225" t="s">
        <v>402</v>
      </c>
      <c r="G315" s="41"/>
      <c r="H315" s="41"/>
      <c r="I315" s="221"/>
      <c r="J315" s="41"/>
      <c r="K315" s="41"/>
      <c r="L315" s="45"/>
      <c r="M315" s="222"/>
      <c r="N315" s="22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140</v>
      </c>
      <c r="AU315" s="18" t="s">
        <v>83</v>
      </c>
    </row>
    <row r="316" s="2" customFormat="1">
      <c r="A316" s="39"/>
      <c r="B316" s="40"/>
      <c r="C316" s="41"/>
      <c r="D316" s="219" t="s">
        <v>142</v>
      </c>
      <c r="E316" s="41"/>
      <c r="F316" s="226" t="s">
        <v>388</v>
      </c>
      <c r="G316" s="41"/>
      <c r="H316" s="41"/>
      <c r="I316" s="221"/>
      <c r="J316" s="41"/>
      <c r="K316" s="41"/>
      <c r="L316" s="45"/>
      <c r="M316" s="222"/>
      <c r="N316" s="223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142</v>
      </c>
      <c r="AU316" s="18" t="s">
        <v>83</v>
      </c>
    </row>
    <row r="317" s="13" customFormat="1">
      <c r="A317" s="13"/>
      <c r="B317" s="227"/>
      <c r="C317" s="228"/>
      <c r="D317" s="219" t="s">
        <v>144</v>
      </c>
      <c r="E317" s="229" t="s">
        <v>21</v>
      </c>
      <c r="F317" s="230" t="s">
        <v>389</v>
      </c>
      <c r="G317" s="228"/>
      <c r="H317" s="231">
        <v>4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144</v>
      </c>
      <c r="AU317" s="237" t="s">
        <v>83</v>
      </c>
      <c r="AV317" s="13" t="s">
        <v>83</v>
      </c>
      <c r="AW317" s="13" t="s">
        <v>34</v>
      </c>
      <c r="AX317" s="13" t="s">
        <v>73</v>
      </c>
      <c r="AY317" s="237" t="s">
        <v>129</v>
      </c>
    </row>
    <row r="318" s="14" customFormat="1">
      <c r="A318" s="14"/>
      <c r="B318" s="238"/>
      <c r="C318" s="239"/>
      <c r="D318" s="219" t="s">
        <v>144</v>
      </c>
      <c r="E318" s="240" t="s">
        <v>21</v>
      </c>
      <c r="F318" s="241" t="s">
        <v>146</v>
      </c>
      <c r="G318" s="239"/>
      <c r="H318" s="242">
        <v>4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144</v>
      </c>
      <c r="AU318" s="248" t="s">
        <v>83</v>
      </c>
      <c r="AV318" s="14" t="s">
        <v>136</v>
      </c>
      <c r="AW318" s="14" t="s">
        <v>34</v>
      </c>
      <c r="AX318" s="14" t="s">
        <v>81</v>
      </c>
      <c r="AY318" s="248" t="s">
        <v>129</v>
      </c>
    </row>
    <row r="319" s="2" customFormat="1" ht="16.5" customHeight="1">
      <c r="A319" s="39"/>
      <c r="B319" s="40"/>
      <c r="C319" s="206" t="s">
        <v>403</v>
      </c>
      <c r="D319" s="206" t="s">
        <v>131</v>
      </c>
      <c r="E319" s="207" t="s">
        <v>404</v>
      </c>
      <c r="F319" s="208" t="s">
        <v>405</v>
      </c>
      <c r="G319" s="209" t="s">
        <v>157</v>
      </c>
      <c r="H319" s="210">
        <v>2</v>
      </c>
      <c r="I319" s="211"/>
      <c r="J319" s="212">
        <f>ROUND(I319*H319,2)</f>
        <v>0</v>
      </c>
      <c r="K319" s="208" t="s">
        <v>135</v>
      </c>
      <c r="L319" s="45"/>
      <c r="M319" s="213" t="s">
        <v>21</v>
      </c>
      <c r="N319" s="214" t="s">
        <v>44</v>
      </c>
      <c r="O319" s="85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7" t="s">
        <v>136</v>
      </c>
      <c r="AT319" s="217" t="s">
        <v>131</v>
      </c>
      <c r="AU319" s="217" t="s">
        <v>83</v>
      </c>
      <c r="AY319" s="18" t="s">
        <v>129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8" t="s">
        <v>81</v>
      </c>
      <c r="BK319" s="218">
        <f>ROUND(I319*H319,2)</f>
        <v>0</v>
      </c>
      <c r="BL319" s="18" t="s">
        <v>136</v>
      </c>
      <c r="BM319" s="217" t="s">
        <v>406</v>
      </c>
    </row>
    <row r="320" s="2" customFormat="1">
      <c r="A320" s="39"/>
      <c r="B320" s="40"/>
      <c r="C320" s="41"/>
      <c r="D320" s="219" t="s">
        <v>138</v>
      </c>
      <c r="E320" s="41"/>
      <c r="F320" s="220" t="s">
        <v>407</v>
      </c>
      <c r="G320" s="41"/>
      <c r="H320" s="41"/>
      <c r="I320" s="221"/>
      <c r="J320" s="41"/>
      <c r="K320" s="41"/>
      <c r="L320" s="45"/>
      <c r="M320" s="222"/>
      <c r="N320" s="223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138</v>
      </c>
      <c r="AU320" s="18" t="s">
        <v>83</v>
      </c>
    </row>
    <row r="321" s="2" customFormat="1">
      <c r="A321" s="39"/>
      <c r="B321" s="40"/>
      <c r="C321" s="41"/>
      <c r="D321" s="224" t="s">
        <v>140</v>
      </c>
      <c r="E321" s="41"/>
      <c r="F321" s="225" t="s">
        <v>408</v>
      </c>
      <c r="G321" s="41"/>
      <c r="H321" s="41"/>
      <c r="I321" s="221"/>
      <c r="J321" s="41"/>
      <c r="K321" s="41"/>
      <c r="L321" s="45"/>
      <c r="M321" s="222"/>
      <c r="N321" s="22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140</v>
      </c>
      <c r="AU321" s="18" t="s">
        <v>83</v>
      </c>
    </row>
    <row r="322" s="2" customFormat="1">
      <c r="A322" s="39"/>
      <c r="B322" s="40"/>
      <c r="C322" s="41"/>
      <c r="D322" s="219" t="s">
        <v>142</v>
      </c>
      <c r="E322" s="41"/>
      <c r="F322" s="226" t="s">
        <v>388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83</v>
      </c>
    </row>
    <row r="323" s="13" customFormat="1">
      <c r="A323" s="13"/>
      <c r="B323" s="227"/>
      <c r="C323" s="228"/>
      <c r="D323" s="219" t="s">
        <v>144</v>
      </c>
      <c r="E323" s="229" t="s">
        <v>21</v>
      </c>
      <c r="F323" s="230" t="s">
        <v>409</v>
      </c>
      <c r="G323" s="228"/>
      <c r="H323" s="231">
        <v>2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144</v>
      </c>
      <c r="AU323" s="237" t="s">
        <v>83</v>
      </c>
      <c r="AV323" s="13" t="s">
        <v>83</v>
      </c>
      <c r="AW323" s="13" t="s">
        <v>34</v>
      </c>
      <c r="AX323" s="13" t="s">
        <v>73</v>
      </c>
      <c r="AY323" s="237" t="s">
        <v>129</v>
      </c>
    </row>
    <row r="324" s="14" customFormat="1">
      <c r="A324" s="14"/>
      <c r="B324" s="238"/>
      <c r="C324" s="239"/>
      <c r="D324" s="219" t="s">
        <v>144</v>
      </c>
      <c r="E324" s="240" t="s">
        <v>21</v>
      </c>
      <c r="F324" s="241" t="s">
        <v>146</v>
      </c>
      <c r="G324" s="239"/>
      <c r="H324" s="242">
        <v>2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144</v>
      </c>
      <c r="AU324" s="248" t="s">
        <v>83</v>
      </c>
      <c r="AV324" s="14" t="s">
        <v>136</v>
      </c>
      <c r="AW324" s="14" t="s">
        <v>34</v>
      </c>
      <c r="AX324" s="14" t="s">
        <v>81</v>
      </c>
      <c r="AY324" s="248" t="s">
        <v>129</v>
      </c>
    </row>
    <row r="325" s="2" customFormat="1" ht="16.5" customHeight="1">
      <c r="A325" s="39"/>
      <c r="B325" s="40"/>
      <c r="C325" s="206" t="s">
        <v>410</v>
      </c>
      <c r="D325" s="206" t="s">
        <v>131</v>
      </c>
      <c r="E325" s="207" t="s">
        <v>411</v>
      </c>
      <c r="F325" s="208" t="s">
        <v>412</v>
      </c>
      <c r="G325" s="209" t="s">
        <v>157</v>
      </c>
      <c r="H325" s="210">
        <v>76</v>
      </c>
      <c r="I325" s="211"/>
      <c r="J325" s="212">
        <f>ROUND(I325*H325,2)</f>
        <v>0</v>
      </c>
      <c r="K325" s="208" t="s">
        <v>135</v>
      </c>
      <c r="L325" s="45"/>
      <c r="M325" s="213" t="s">
        <v>21</v>
      </c>
      <c r="N325" s="214" t="s">
        <v>44</v>
      </c>
      <c r="O325" s="85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136</v>
      </c>
      <c r="AT325" s="217" t="s">
        <v>131</v>
      </c>
      <c r="AU325" s="217" t="s">
        <v>83</v>
      </c>
      <c r="AY325" s="18" t="s">
        <v>129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81</v>
      </c>
      <c r="BK325" s="218">
        <f>ROUND(I325*H325,2)</f>
        <v>0</v>
      </c>
      <c r="BL325" s="18" t="s">
        <v>136</v>
      </c>
      <c r="BM325" s="217" t="s">
        <v>413</v>
      </c>
    </row>
    <row r="326" s="2" customFormat="1">
      <c r="A326" s="39"/>
      <c r="B326" s="40"/>
      <c r="C326" s="41"/>
      <c r="D326" s="219" t="s">
        <v>138</v>
      </c>
      <c r="E326" s="41"/>
      <c r="F326" s="220" t="s">
        <v>414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138</v>
      </c>
      <c r="AU326" s="18" t="s">
        <v>83</v>
      </c>
    </row>
    <row r="327" s="2" customFormat="1">
      <c r="A327" s="39"/>
      <c r="B327" s="40"/>
      <c r="C327" s="41"/>
      <c r="D327" s="224" t="s">
        <v>140</v>
      </c>
      <c r="E327" s="41"/>
      <c r="F327" s="225" t="s">
        <v>415</v>
      </c>
      <c r="G327" s="41"/>
      <c r="H327" s="41"/>
      <c r="I327" s="221"/>
      <c r="J327" s="41"/>
      <c r="K327" s="41"/>
      <c r="L327" s="45"/>
      <c r="M327" s="222"/>
      <c r="N327" s="223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140</v>
      </c>
      <c r="AU327" s="18" t="s">
        <v>83</v>
      </c>
    </row>
    <row r="328" s="2" customFormat="1">
      <c r="A328" s="39"/>
      <c r="B328" s="40"/>
      <c r="C328" s="41"/>
      <c r="D328" s="219" t="s">
        <v>142</v>
      </c>
      <c r="E328" s="41"/>
      <c r="F328" s="226" t="s">
        <v>388</v>
      </c>
      <c r="G328" s="41"/>
      <c r="H328" s="41"/>
      <c r="I328" s="221"/>
      <c r="J328" s="41"/>
      <c r="K328" s="41"/>
      <c r="L328" s="45"/>
      <c r="M328" s="222"/>
      <c r="N328" s="22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142</v>
      </c>
      <c r="AU328" s="18" t="s">
        <v>83</v>
      </c>
    </row>
    <row r="329" s="13" customFormat="1">
      <c r="A329" s="13"/>
      <c r="B329" s="227"/>
      <c r="C329" s="228"/>
      <c r="D329" s="219" t="s">
        <v>144</v>
      </c>
      <c r="E329" s="229" t="s">
        <v>21</v>
      </c>
      <c r="F329" s="230" t="s">
        <v>416</v>
      </c>
      <c r="G329" s="228"/>
      <c r="H329" s="231">
        <v>76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144</v>
      </c>
      <c r="AU329" s="237" t="s">
        <v>83</v>
      </c>
      <c r="AV329" s="13" t="s">
        <v>83</v>
      </c>
      <c r="AW329" s="13" t="s">
        <v>34</v>
      </c>
      <c r="AX329" s="13" t="s">
        <v>73</v>
      </c>
      <c r="AY329" s="237" t="s">
        <v>129</v>
      </c>
    </row>
    <row r="330" s="14" customFormat="1">
      <c r="A330" s="14"/>
      <c r="B330" s="238"/>
      <c r="C330" s="239"/>
      <c r="D330" s="219" t="s">
        <v>144</v>
      </c>
      <c r="E330" s="240" t="s">
        <v>21</v>
      </c>
      <c r="F330" s="241" t="s">
        <v>146</v>
      </c>
      <c r="G330" s="239"/>
      <c r="H330" s="242">
        <v>76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144</v>
      </c>
      <c r="AU330" s="248" t="s">
        <v>83</v>
      </c>
      <c r="AV330" s="14" t="s">
        <v>136</v>
      </c>
      <c r="AW330" s="14" t="s">
        <v>34</v>
      </c>
      <c r="AX330" s="14" t="s">
        <v>81</v>
      </c>
      <c r="AY330" s="248" t="s">
        <v>129</v>
      </c>
    </row>
    <row r="331" s="2" customFormat="1" ht="21.75" customHeight="1">
      <c r="A331" s="39"/>
      <c r="B331" s="40"/>
      <c r="C331" s="206" t="s">
        <v>417</v>
      </c>
      <c r="D331" s="206" t="s">
        <v>131</v>
      </c>
      <c r="E331" s="207" t="s">
        <v>418</v>
      </c>
      <c r="F331" s="208" t="s">
        <v>419</v>
      </c>
      <c r="G331" s="209" t="s">
        <v>157</v>
      </c>
      <c r="H331" s="210">
        <v>38</v>
      </c>
      <c r="I331" s="211"/>
      <c r="J331" s="212">
        <f>ROUND(I331*H331,2)</f>
        <v>0</v>
      </c>
      <c r="K331" s="208" t="s">
        <v>135</v>
      </c>
      <c r="L331" s="45"/>
      <c r="M331" s="213" t="s">
        <v>21</v>
      </c>
      <c r="N331" s="214" t="s">
        <v>44</v>
      </c>
      <c r="O331" s="85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136</v>
      </c>
      <c r="AT331" s="217" t="s">
        <v>131</v>
      </c>
      <c r="AU331" s="217" t="s">
        <v>83</v>
      </c>
      <c r="AY331" s="18" t="s">
        <v>129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81</v>
      </c>
      <c r="BK331" s="218">
        <f>ROUND(I331*H331,2)</f>
        <v>0</v>
      </c>
      <c r="BL331" s="18" t="s">
        <v>136</v>
      </c>
      <c r="BM331" s="217" t="s">
        <v>420</v>
      </c>
    </row>
    <row r="332" s="2" customFormat="1">
      <c r="A332" s="39"/>
      <c r="B332" s="40"/>
      <c r="C332" s="41"/>
      <c r="D332" s="219" t="s">
        <v>138</v>
      </c>
      <c r="E332" s="41"/>
      <c r="F332" s="220" t="s">
        <v>421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138</v>
      </c>
      <c r="AU332" s="18" t="s">
        <v>83</v>
      </c>
    </row>
    <row r="333" s="2" customFormat="1">
      <c r="A333" s="39"/>
      <c r="B333" s="40"/>
      <c r="C333" s="41"/>
      <c r="D333" s="224" t="s">
        <v>140</v>
      </c>
      <c r="E333" s="41"/>
      <c r="F333" s="225" t="s">
        <v>422</v>
      </c>
      <c r="G333" s="41"/>
      <c r="H333" s="41"/>
      <c r="I333" s="221"/>
      <c r="J333" s="41"/>
      <c r="K333" s="41"/>
      <c r="L333" s="45"/>
      <c r="M333" s="222"/>
      <c r="N333" s="223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140</v>
      </c>
      <c r="AU333" s="18" t="s">
        <v>83</v>
      </c>
    </row>
    <row r="334" s="2" customFormat="1">
      <c r="A334" s="39"/>
      <c r="B334" s="40"/>
      <c r="C334" s="41"/>
      <c r="D334" s="219" t="s">
        <v>142</v>
      </c>
      <c r="E334" s="41"/>
      <c r="F334" s="226" t="s">
        <v>388</v>
      </c>
      <c r="G334" s="41"/>
      <c r="H334" s="41"/>
      <c r="I334" s="221"/>
      <c r="J334" s="41"/>
      <c r="K334" s="41"/>
      <c r="L334" s="45"/>
      <c r="M334" s="222"/>
      <c r="N334" s="223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142</v>
      </c>
      <c r="AU334" s="18" t="s">
        <v>83</v>
      </c>
    </row>
    <row r="335" s="13" customFormat="1">
      <c r="A335" s="13"/>
      <c r="B335" s="227"/>
      <c r="C335" s="228"/>
      <c r="D335" s="219" t="s">
        <v>144</v>
      </c>
      <c r="E335" s="229" t="s">
        <v>21</v>
      </c>
      <c r="F335" s="230" t="s">
        <v>423</v>
      </c>
      <c r="G335" s="228"/>
      <c r="H335" s="231">
        <v>38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144</v>
      </c>
      <c r="AU335" s="237" t="s">
        <v>83</v>
      </c>
      <c r="AV335" s="13" t="s">
        <v>83</v>
      </c>
      <c r="AW335" s="13" t="s">
        <v>34</v>
      </c>
      <c r="AX335" s="13" t="s">
        <v>73</v>
      </c>
      <c r="AY335" s="237" t="s">
        <v>129</v>
      </c>
    </row>
    <row r="336" s="14" customFormat="1">
      <c r="A336" s="14"/>
      <c r="B336" s="238"/>
      <c r="C336" s="239"/>
      <c r="D336" s="219" t="s">
        <v>144</v>
      </c>
      <c r="E336" s="240" t="s">
        <v>21</v>
      </c>
      <c r="F336" s="241" t="s">
        <v>146</v>
      </c>
      <c r="G336" s="239"/>
      <c r="H336" s="242">
        <v>38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144</v>
      </c>
      <c r="AU336" s="248" t="s">
        <v>83</v>
      </c>
      <c r="AV336" s="14" t="s">
        <v>136</v>
      </c>
      <c r="AW336" s="14" t="s">
        <v>34</v>
      </c>
      <c r="AX336" s="14" t="s">
        <v>81</v>
      </c>
      <c r="AY336" s="248" t="s">
        <v>129</v>
      </c>
    </row>
    <row r="337" s="2" customFormat="1" ht="16.5" customHeight="1">
      <c r="A337" s="39"/>
      <c r="B337" s="40"/>
      <c r="C337" s="206" t="s">
        <v>424</v>
      </c>
      <c r="D337" s="206" t="s">
        <v>131</v>
      </c>
      <c r="E337" s="207" t="s">
        <v>425</v>
      </c>
      <c r="F337" s="208" t="s">
        <v>426</v>
      </c>
      <c r="G337" s="209" t="s">
        <v>157</v>
      </c>
      <c r="H337" s="210">
        <v>76</v>
      </c>
      <c r="I337" s="211"/>
      <c r="J337" s="212">
        <f>ROUND(I337*H337,2)</f>
        <v>0</v>
      </c>
      <c r="K337" s="208" t="s">
        <v>135</v>
      </c>
      <c r="L337" s="45"/>
      <c r="M337" s="213" t="s">
        <v>21</v>
      </c>
      <c r="N337" s="214" t="s">
        <v>44</v>
      </c>
      <c r="O337" s="85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7" t="s">
        <v>136</v>
      </c>
      <c r="AT337" s="217" t="s">
        <v>131</v>
      </c>
      <c r="AU337" s="217" t="s">
        <v>83</v>
      </c>
      <c r="AY337" s="18" t="s">
        <v>129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8" t="s">
        <v>81</v>
      </c>
      <c r="BK337" s="218">
        <f>ROUND(I337*H337,2)</f>
        <v>0</v>
      </c>
      <c r="BL337" s="18" t="s">
        <v>136</v>
      </c>
      <c r="BM337" s="217" t="s">
        <v>427</v>
      </c>
    </row>
    <row r="338" s="2" customFormat="1">
      <c r="A338" s="39"/>
      <c r="B338" s="40"/>
      <c r="C338" s="41"/>
      <c r="D338" s="219" t="s">
        <v>138</v>
      </c>
      <c r="E338" s="41"/>
      <c r="F338" s="220" t="s">
        <v>428</v>
      </c>
      <c r="G338" s="41"/>
      <c r="H338" s="41"/>
      <c r="I338" s="221"/>
      <c r="J338" s="41"/>
      <c r="K338" s="41"/>
      <c r="L338" s="45"/>
      <c r="M338" s="222"/>
      <c r="N338" s="223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138</v>
      </c>
      <c r="AU338" s="18" t="s">
        <v>83</v>
      </c>
    </row>
    <row r="339" s="2" customFormat="1">
      <c r="A339" s="39"/>
      <c r="B339" s="40"/>
      <c r="C339" s="41"/>
      <c r="D339" s="224" t="s">
        <v>140</v>
      </c>
      <c r="E339" s="41"/>
      <c r="F339" s="225" t="s">
        <v>429</v>
      </c>
      <c r="G339" s="41"/>
      <c r="H339" s="41"/>
      <c r="I339" s="221"/>
      <c r="J339" s="41"/>
      <c r="K339" s="41"/>
      <c r="L339" s="45"/>
      <c r="M339" s="222"/>
      <c r="N339" s="223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140</v>
      </c>
      <c r="AU339" s="18" t="s">
        <v>83</v>
      </c>
    </row>
    <row r="340" s="2" customFormat="1">
      <c r="A340" s="39"/>
      <c r="B340" s="40"/>
      <c r="C340" s="41"/>
      <c r="D340" s="219" t="s">
        <v>142</v>
      </c>
      <c r="E340" s="41"/>
      <c r="F340" s="226" t="s">
        <v>388</v>
      </c>
      <c r="G340" s="41"/>
      <c r="H340" s="41"/>
      <c r="I340" s="221"/>
      <c r="J340" s="41"/>
      <c r="K340" s="41"/>
      <c r="L340" s="45"/>
      <c r="M340" s="222"/>
      <c r="N340" s="22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142</v>
      </c>
      <c r="AU340" s="18" t="s">
        <v>83</v>
      </c>
    </row>
    <row r="341" s="13" customFormat="1">
      <c r="A341" s="13"/>
      <c r="B341" s="227"/>
      <c r="C341" s="228"/>
      <c r="D341" s="219" t="s">
        <v>144</v>
      </c>
      <c r="E341" s="229" t="s">
        <v>21</v>
      </c>
      <c r="F341" s="230" t="s">
        <v>430</v>
      </c>
      <c r="G341" s="228"/>
      <c r="H341" s="231">
        <v>76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144</v>
      </c>
      <c r="AU341" s="237" t="s">
        <v>83</v>
      </c>
      <c r="AV341" s="13" t="s">
        <v>83</v>
      </c>
      <c r="AW341" s="13" t="s">
        <v>34</v>
      </c>
      <c r="AX341" s="13" t="s">
        <v>73</v>
      </c>
      <c r="AY341" s="237" t="s">
        <v>129</v>
      </c>
    </row>
    <row r="342" s="14" customFormat="1">
      <c r="A342" s="14"/>
      <c r="B342" s="238"/>
      <c r="C342" s="239"/>
      <c r="D342" s="219" t="s">
        <v>144</v>
      </c>
      <c r="E342" s="240" t="s">
        <v>21</v>
      </c>
      <c r="F342" s="241" t="s">
        <v>146</v>
      </c>
      <c r="G342" s="239"/>
      <c r="H342" s="242">
        <v>76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144</v>
      </c>
      <c r="AU342" s="248" t="s">
        <v>83</v>
      </c>
      <c r="AV342" s="14" t="s">
        <v>136</v>
      </c>
      <c r="AW342" s="14" t="s">
        <v>34</v>
      </c>
      <c r="AX342" s="14" t="s">
        <v>81</v>
      </c>
      <c r="AY342" s="248" t="s">
        <v>129</v>
      </c>
    </row>
    <row r="343" s="2" customFormat="1" ht="16.5" customHeight="1">
      <c r="A343" s="39"/>
      <c r="B343" s="40"/>
      <c r="C343" s="206" t="s">
        <v>431</v>
      </c>
      <c r="D343" s="206" t="s">
        <v>131</v>
      </c>
      <c r="E343" s="207" t="s">
        <v>432</v>
      </c>
      <c r="F343" s="208" t="s">
        <v>433</v>
      </c>
      <c r="G343" s="209" t="s">
        <v>157</v>
      </c>
      <c r="H343" s="210">
        <v>76</v>
      </c>
      <c r="I343" s="211"/>
      <c r="J343" s="212">
        <f>ROUND(I343*H343,2)</f>
        <v>0</v>
      </c>
      <c r="K343" s="208" t="s">
        <v>135</v>
      </c>
      <c r="L343" s="45"/>
      <c r="M343" s="213" t="s">
        <v>21</v>
      </c>
      <c r="N343" s="214" t="s">
        <v>44</v>
      </c>
      <c r="O343" s="85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7" t="s">
        <v>136</v>
      </c>
      <c r="AT343" s="217" t="s">
        <v>131</v>
      </c>
      <c r="AU343" s="217" t="s">
        <v>83</v>
      </c>
      <c r="AY343" s="18" t="s">
        <v>129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81</v>
      </c>
      <c r="BK343" s="218">
        <f>ROUND(I343*H343,2)</f>
        <v>0</v>
      </c>
      <c r="BL343" s="18" t="s">
        <v>136</v>
      </c>
      <c r="BM343" s="217" t="s">
        <v>434</v>
      </c>
    </row>
    <row r="344" s="2" customFormat="1">
      <c r="A344" s="39"/>
      <c r="B344" s="40"/>
      <c r="C344" s="41"/>
      <c r="D344" s="219" t="s">
        <v>138</v>
      </c>
      <c r="E344" s="41"/>
      <c r="F344" s="220" t="s">
        <v>435</v>
      </c>
      <c r="G344" s="41"/>
      <c r="H344" s="41"/>
      <c r="I344" s="221"/>
      <c r="J344" s="41"/>
      <c r="K344" s="41"/>
      <c r="L344" s="45"/>
      <c r="M344" s="222"/>
      <c r="N344" s="223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138</v>
      </c>
      <c r="AU344" s="18" t="s">
        <v>83</v>
      </c>
    </row>
    <row r="345" s="2" customFormat="1">
      <c r="A345" s="39"/>
      <c r="B345" s="40"/>
      <c r="C345" s="41"/>
      <c r="D345" s="224" t="s">
        <v>140</v>
      </c>
      <c r="E345" s="41"/>
      <c r="F345" s="225" t="s">
        <v>436</v>
      </c>
      <c r="G345" s="41"/>
      <c r="H345" s="41"/>
      <c r="I345" s="221"/>
      <c r="J345" s="41"/>
      <c r="K345" s="41"/>
      <c r="L345" s="45"/>
      <c r="M345" s="222"/>
      <c r="N345" s="22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140</v>
      </c>
      <c r="AU345" s="18" t="s">
        <v>83</v>
      </c>
    </row>
    <row r="346" s="2" customFormat="1">
      <c r="A346" s="39"/>
      <c r="B346" s="40"/>
      <c r="C346" s="41"/>
      <c r="D346" s="219" t="s">
        <v>142</v>
      </c>
      <c r="E346" s="41"/>
      <c r="F346" s="226" t="s">
        <v>388</v>
      </c>
      <c r="G346" s="41"/>
      <c r="H346" s="41"/>
      <c r="I346" s="221"/>
      <c r="J346" s="41"/>
      <c r="K346" s="41"/>
      <c r="L346" s="45"/>
      <c r="M346" s="222"/>
      <c r="N346" s="22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142</v>
      </c>
      <c r="AU346" s="18" t="s">
        <v>83</v>
      </c>
    </row>
    <row r="347" s="13" customFormat="1">
      <c r="A347" s="13"/>
      <c r="B347" s="227"/>
      <c r="C347" s="228"/>
      <c r="D347" s="219" t="s">
        <v>144</v>
      </c>
      <c r="E347" s="229" t="s">
        <v>21</v>
      </c>
      <c r="F347" s="230" t="s">
        <v>437</v>
      </c>
      <c r="G347" s="228"/>
      <c r="H347" s="231">
        <v>76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144</v>
      </c>
      <c r="AU347" s="237" t="s">
        <v>83</v>
      </c>
      <c r="AV347" s="13" t="s">
        <v>83</v>
      </c>
      <c r="AW347" s="13" t="s">
        <v>34</v>
      </c>
      <c r="AX347" s="13" t="s">
        <v>73</v>
      </c>
      <c r="AY347" s="237" t="s">
        <v>129</v>
      </c>
    </row>
    <row r="348" s="14" customFormat="1">
      <c r="A348" s="14"/>
      <c r="B348" s="238"/>
      <c r="C348" s="239"/>
      <c r="D348" s="219" t="s">
        <v>144</v>
      </c>
      <c r="E348" s="240" t="s">
        <v>21</v>
      </c>
      <c r="F348" s="241" t="s">
        <v>146</v>
      </c>
      <c r="G348" s="239"/>
      <c r="H348" s="242">
        <v>76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144</v>
      </c>
      <c r="AU348" s="248" t="s">
        <v>83</v>
      </c>
      <c r="AV348" s="14" t="s">
        <v>136</v>
      </c>
      <c r="AW348" s="14" t="s">
        <v>34</v>
      </c>
      <c r="AX348" s="14" t="s">
        <v>81</v>
      </c>
      <c r="AY348" s="248" t="s">
        <v>129</v>
      </c>
    </row>
    <row r="349" s="2" customFormat="1" ht="16.5" customHeight="1">
      <c r="A349" s="39"/>
      <c r="B349" s="40"/>
      <c r="C349" s="206" t="s">
        <v>438</v>
      </c>
      <c r="D349" s="206" t="s">
        <v>131</v>
      </c>
      <c r="E349" s="207" t="s">
        <v>439</v>
      </c>
      <c r="F349" s="208" t="s">
        <v>440</v>
      </c>
      <c r="G349" s="209" t="s">
        <v>265</v>
      </c>
      <c r="H349" s="210">
        <v>317.69999999999999</v>
      </c>
      <c r="I349" s="211"/>
      <c r="J349" s="212">
        <f>ROUND(I349*H349,2)</f>
        <v>0</v>
      </c>
      <c r="K349" s="208" t="s">
        <v>135</v>
      </c>
      <c r="L349" s="45"/>
      <c r="M349" s="213" t="s">
        <v>21</v>
      </c>
      <c r="N349" s="214" t="s">
        <v>44</v>
      </c>
      <c r="O349" s="85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7" t="s">
        <v>136</v>
      </c>
      <c r="AT349" s="217" t="s">
        <v>131</v>
      </c>
      <c r="AU349" s="217" t="s">
        <v>83</v>
      </c>
      <c r="AY349" s="18" t="s">
        <v>129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8" t="s">
        <v>81</v>
      </c>
      <c r="BK349" s="218">
        <f>ROUND(I349*H349,2)</f>
        <v>0</v>
      </c>
      <c r="BL349" s="18" t="s">
        <v>136</v>
      </c>
      <c r="BM349" s="217" t="s">
        <v>441</v>
      </c>
    </row>
    <row r="350" s="2" customFormat="1">
      <c r="A350" s="39"/>
      <c r="B350" s="40"/>
      <c r="C350" s="41"/>
      <c r="D350" s="219" t="s">
        <v>138</v>
      </c>
      <c r="E350" s="41"/>
      <c r="F350" s="220" t="s">
        <v>442</v>
      </c>
      <c r="G350" s="41"/>
      <c r="H350" s="41"/>
      <c r="I350" s="221"/>
      <c r="J350" s="41"/>
      <c r="K350" s="41"/>
      <c r="L350" s="45"/>
      <c r="M350" s="222"/>
      <c r="N350" s="22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2" customFormat="1">
      <c r="A351" s="39"/>
      <c r="B351" s="40"/>
      <c r="C351" s="41"/>
      <c r="D351" s="224" t="s">
        <v>140</v>
      </c>
      <c r="E351" s="41"/>
      <c r="F351" s="225" t="s">
        <v>443</v>
      </c>
      <c r="G351" s="41"/>
      <c r="H351" s="41"/>
      <c r="I351" s="221"/>
      <c r="J351" s="41"/>
      <c r="K351" s="41"/>
      <c r="L351" s="45"/>
      <c r="M351" s="222"/>
      <c r="N351" s="223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83</v>
      </c>
    </row>
    <row r="352" s="2" customFormat="1">
      <c r="A352" s="39"/>
      <c r="B352" s="40"/>
      <c r="C352" s="41"/>
      <c r="D352" s="219" t="s">
        <v>142</v>
      </c>
      <c r="E352" s="41"/>
      <c r="F352" s="226" t="s">
        <v>444</v>
      </c>
      <c r="G352" s="41"/>
      <c r="H352" s="41"/>
      <c r="I352" s="221"/>
      <c r="J352" s="41"/>
      <c r="K352" s="41"/>
      <c r="L352" s="45"/>
      <c r="M352" s="222"/>
      <c r="N352" s="223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142</v>
      </c>
      <c r="AU352" s="18" t="s">
        <v>83</v>
      </c>
    </row>
    <row r="353" s="15" customFormat="1">
      <c r="A353" s="15"/>
      <c r="B353" s="249"/>
      <c r="C353" s="250"/>
      <c r="D353" s="219" t="s">
        <v>144</v>
      </c>
      <c r="E353" s="251" t="s">
        <v>21</v>
      </c>
      <c r="F353" s="252" t="s">
        <v>445</v>
      </c>
      <c r="G353" s="250"/>
      <c r="H353" s="251" t="s">
        <v>21</v>
      </c>
      <c r="I353" s="253"/>
      <c r="J353" s="250"/>
      <c r="K353" s="250"/>
      <c r="L353" s="254"/>
      <c r="M353" s="255"/>
      <c r="N353" s="256"/>
      <c r="O353" s="256"/>
      <c r="P353" s="256"/>
      <c r="Q353" s="256"/>
      <c r="R353" s="256"/>
      <c r="S353" s="256"/>
      <c r="T353" s="25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8" t="s">
        <v>144</v>
      </c>
      <c r="AU353" s="258" t="s">
        <v>83</v>
      </c>
      <c r="AV353" s="15" t="s">
        <v>81</v>
      </c>
      <c r="AW353" s="15" t="s">
        <v>34</v>
      </c>
      <c r="AX353" s="15" t="s">
        <v>73</v>
      </c>
      <c r="AY353" s="258" t="s">
        <v>129</v>
      </c>
    </row>
    <row r="354" s="13" customFormat="1">
      <c r="A354" s="13"/>
      <c r="B354" s="227"/>
      <c r="C354" s="228"/>
      <c r="D354" s="219" t="s">
        <v>144</v>
      </c>
      <c r="E354" s="229" t="s">
        <v>21</v>
      </c>
      <c r="F354" s="230" t="s">
        <v>446</v>
      </c>
      <c r="G354" s="228"/>
      <c r="H354" s="231">
        <v>2.3999999999999999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144</v>
      </c>
      <c r="AU354" s="237" t="s">
        <v>83</v>
      </c>
      <c r="AV354" s="13" t="s">
        <v>83</v>
      </c>
      <c r="AW354" s="13" t="s">
        <v>34</v>
      </c>
      <c r="AX354" s="13" t="s">
        <v>73</v>
      </c>
      <c r="AY354" s="237" t="s">
        <v>129</v>
      </c>
    </row>
    <row r="355" s="13" customFormat="1">
      <c r="A355" s="13"/>
      <c r="B355" s="227"/>
      <c r="C355" s="228"/>
      <c r="D355" s="219" t="s">
        <v>144</v>
      </c>
      <c r="E355" s="229" t="s">
        <v>21</v>
      </c>
      <c r="F355" s="230" t="s">
        <v>447</v>
      </c>
      <c r="G355" s="228"/>
      <c r="H355" s="231">
        <v>315.30000000000001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144</v>
      </c>
      <c r="AU355" s="237" t="s">
        <v>83</v>
      </c>
      <c r="AV355" s="13" t="s">
        <v>83</v>
      </c>
      <c r="AW355" s="13" t="s">
        <v>34</v>
      </c>
      <c r="AX355" s="13" t="s">
        <v>73</v>
      </c>
      <c r="AY355" s="237" t="s">
        <v>129</v>
      </c>
    </row>
    <row r="356" s="14" customFormat="1">
      <c r="A356" s="14"/>
      <c r="B356" s="238"/>
      <c r="C356" s="239"/>
      <c r="D356" s="219" t="s">
        <v>144</v>
      </c>
      <c r="E356" s="240" t="s">
        <v>21</v>
      </c>
      <c r="F356" s="241" t="s">
        <v>146</v>
      </c>
      <c r="G356" s="239"/>
      <c r="H356" s="242">
        <v>317.69999999999999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144</v>
      </c>
      <c r="AU356" s="248" t="s">
        <v>83</v>
      </c>
      <c r="AV356" s="14" t="s">
        <v>136</v>
      </c>
      <c r="AW356" s="14" t="s">
        <v>34</v>
      </c>
      <c r="AX356" s="14" t="s">
        <v>81</v>
      </c>
      <c r="AY356" s="248" t="s">
        <v>129</v>
      </c>
    </row>
    <row r="357" s="2" customFormat="1" ht="16.5" customHeight="1">
      <c r="A357" s="39"/>
      <c r="B357" s="40"/>
      <c r="C357" s="206" t="s">
        <v>448</v>
      </c>
      <c r="D357" s="206" t="s">
        <v>131</v>
      </c>
      <c r="E357" s="207" t="s">
        <v>449</v>
      </c>
      <c r="F357" s="208" t="s">
        <v>450</v>
      </c>
      <c r="G357" s="209" t="s">
        <v>265</v>
      </c>
      <c r="H357" s="210">
        <v>3901.2049999999999</v>
      </c>
      <c r="I357" s="211"/>
      <c r="J357" s="212">
        <f>ROUND(I357*H357,2)</f>
        <v>0</v>
      </c>
      <c r="K357" s="208" t="s">
        <v>135</v>
      </c>
      <c r="L357" s="45"/>
      <c r="M357" s="213" t="s">
        <v>21</v>
      </c>
      <c r="N357" s="214" t="s">
        <v>44</v>
      </c>
      <c r="O357" s="85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7" t="s">
        <v>136</v>
      </c>
      <c r="AT357" s="217" t="s">
        <v>131</v>
      </c>
      <c r="AU357" s="217" t="s">
        <v>83</v>
      </c>
      <c r="AY357" s="18" t="s">
        <v>129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8" t="s">
        <v>81</v>
      </c>
      <c r="BK357" s="218">
        <f>ROUND(I357*H357,2)</f>
        <v>0</v>
      </c>
      <c r="BL357" s="18" t="s">
        <v>136</v>
      </c>
      <c r="BM357" s="217" t="s">
        <v>451</v>
      </c>
    </row>
    <row r="358" s="2" customFormat="1">
      <c r="A358" s="39"/>
      <c r="B358" s="40"/>
      <c r="C358" s="41"/>
      <c r="D358" s="219" t="s">
        <v>138</v>
      </c>
      <c r="E358" s="41"/>
      <c r="F358" s="220" t="s">
        <v>452</v>
      </c>
      <c r="G358" s="41"/>
      <c r="H358" s="41"/>
      <c r="I358" s="221"/>
      <c r="J358" s="41"/>
      <c r="K358" s="41"/>
      <c r="L358" s="45"/>
      <c r="M358" s="222"/>
      <c r="N358" s="223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138</v>
      </c>
      <c r="AU358" s="18" t="s">
        <v>83</v>
      </c>
    </row>
    <row r="359" s="2" customFormat="1">
      <c r="A359" s="39"/>
      <c r="B359" s="40"/>
      <c r="C359" s="41"/>
      <c r="D359" s="224" t="s">
        <v>140</v>
      </c>
      <c r="E359" s="41"/>
      <c r="F359" s="225" t="s">
        <v>453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140</v>
      </c>
      <c r="AU359" s="18" t="s">
        <v>83</v>
      </c>
    </row>
    <row r="360" s="2" customFormat="1">
      <c r="A360" s="39"/>
      <c r="B360" s="40"/>
      <c r="C360" s="41"/>
      <c r="D360" s="219" t="s">
        <v>142</v>
      </c>
      <c r="E360" s="41"/>
      <c r="F360" s="226" t="s">
        <v>444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142</v>
      </c>
      <c r="AU360" s="18" t="s">
        <v>83</v>
      </c>
    </row>
    <row r="361" s="13" customFormat="1">
      <c r="A361" s="13"/>
      <c r="B361" s="227"/>
      <c r="C361" s="228"/>
      <c r="D361" s="219" t="s">
        <v>144</v>
      </c>
      <c r="E361" s="229" t="s">
        <v>21</v>
      </c>
      <c r="F361" s="230" t="s">
        <v>454</v>
      </c>
      <c r="G361" s="228"/>
      <c r="H361" s="231">
        <v>3553.27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144</v>
      </c>
      <c r="AU361" s="237" t="s">
        <v>83</v>
      </c>
      <c r="AV361" s="13" t="s">
        <v>83</v>
      </c>
      <c r="AW361" s="13" t="s">
        <v>34</v>
      </c>
      <c r="AX361" s="13" t="s">
        <v>73</v>
      </c>
      <c r="AY361" s="237" t="s">
        <v>129</v>
      </c>
    </row>
    <row r="362" s="13" customFormat="1">
      <c r="A362" s="13"/>
      <c r="B362" s="227"/>
      <c r="C362" s="228"/>
      <c r="D362" s="219" t="s">
        <v>144</v>
      </c>
      <c r="E362" s="229" t="s">
        <v>21</v>
      </c>
      <c r="F362" s="230" t="s">
        <v>455</v>
      </c>
      <c r="G362" s="228"/>
      <c r="H362" s="231">
        <v>154.05000000000001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144</v>
      </c>
      <c r="AU362" s="237" t="s">
        <v>83</v>
      </c>
      <c r="AV362" s="13" t="s">
        <v>83</v>
      </c>
      <c r="AW362" s="13" t="s">
        <v>34</v>
      </c>
      <c r="AX362" s="13" t="s">
        <v>73</v>
      </c>
      <c r="AY362" s="237" t="s">
        <v>129</v>
      </c>
    </row>
    <row r="363" s="13" customFormat="1">
      <c r="A363" s="13"/>
      <c r="B363" s="227"/>
      <c r="C363" s="228"/>
      <c r="D363" s="219" t="s">
        <v>144</v>
      </c>
      <c r="E363" s="229" t="s">
        <v>21</v>
      </c>
      <c r="F363" s="230" t="s">
        <v>456</v>
      </c>
      <c r="G363" s="228"/>
      <c r="H363" s="231">
        <v>90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144</v>
      </c>
      <c r="AU363" s="237" t="s">
        <v>83</v>
      </c>
      <c r="AV363" s="13" t="s">
        <v>83</v>
      </c>
      <c r="AW363" s="13" t="s">
        <v>34</v>
      </c>
      <c r="AX363" s="13" t="s">
        <v>73</v>
      </c>
      <c r="AY363" s="237" t="s">
        <v>129</v>
      </c>
    </row>
    <row r="364" s="13" customFormat="1">
      <c r="A364" s="13"/>
      <c r="B364" s="227"/>
      <c r="C364" s="228"/>
      <c r="D364" s="219" t="s">
        <v>144</v>
      </c>
      <c r="E364" s="229" t="s">
        <v>21</v>
      </c>
      <c r="F364" s="230" t="s">
        <v>457</v>
      </c>
      <c r="G364" s="228"/>
      <c r="H364" s="231">
        <v>143.88499999999999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144</v>
      </c>
      <c r="AU364" s="237" t="s">
        <v>83</v>
      </c>
      <c r="AV364" s="13" t="s">
        <v>83</v>
      </c>
      <c r="AW364" s="13" t="s">
        <v>34</v>
      </c>
      <c r="AX364" s="13" t="s">
        <v>73</v>
      </c>
      <c r="AY364" s="237" t="s">
        <v>129</v>
      </c>
    </row>
    <row r="365" s="13" customFormat="1">
      <c r="A365" s="13"/>
      <c r="B365" s="227"/>
      <c r="C365" s="228"/>
      <c r="D365" s="219" t="s">
        <v>144</v>
      </c>
      <c r="E365" s="229" t="s">
        <v>21</v>
      </c>
      <c r="F365" s="230" t="s">
        <v>458</v>
      </c>
      <c r="G365" s="228"/>
      <c r="H365" s="231">
        <v>-40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144</v>
      </c>
      <c r="AU365" s="237" t="s">
        <v>83</v>
      </c>
      <c r="AV365" s="13" t="s">
        <v>83</v>
      </c>
      <c r="AW365" s="13" t="s">
        <v>34</v>
      </c>
      <c r="AX365" s="13" t="s">
        <v>73</v>
      </c>
      <c r="AY365" s="237" t="s">
        <v>129</v>
      </c>
    </row>
    <row r="366" s="14" customFormat="1">
      <c r="A366" s="14"/>
      <c r="B366" s="238"/>
      <c r="C366" s="239"/>
      <c r="D366" s="219" t="s">
        <v>144</v>
      </c>
      <c r="E366" s="240" t="s">
        <v>21</v>
      </c>
      <c r="F366" s="241" t="s">
        <v>146</v>
      </c>
      <c r="G366" s="239"/>
      <c r="H366" s="242">
        <v>3901.2049999999999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144</v>
      </c>
      <c r="AU366" s="248" t="s">
        <v>83</v>
      </c>
      <c r="AV366" s="14" t="s">
        <v>136</v>
      </c>
      <c r="AW366" s="14" t="s">
        <v>34</v>
      </c>
      <c r="AX366" s="14" t="s">
        <v>81</v>
      </c>
      <c r="AY366" s="248" t="s">
        <v>129</v>
      </c>
    </row>
    <row r="367" s="2" customFormat="1" ht="24.15" customHeight="1">
      <c r="A367" s="39"/>
      <c r="B367" s="40"/>
      <c r="C367" s="206" t="s">
        <v>459</v>
      </c>
      <c r="D367" s="206" t="s">
        <v>131</v>
      </c>
      <c r="E367" s="207" t="s">
        <v>460</v>
      </c>
      <c r="F367" s="208" t="s">
        <v>461</v>
      </c>
      <c r="G367" s="209" t="s">
        <v>265</v>
      </c>
      <c r="H367" s="210">
        <v>78024.100000000006</v>
      </c>
      <c r="I367" s="211"/>
      <c r="J367" s="212">
        <f>ROUND(I367*H367,2)</f>
        <v>0</v>
      </c>
      <c r="K367" s="208" t="s">
        <v>135</v>
      </c>
      <c r="L367" s="45"/>
      <c r="M367" s="213" t="s">
        <v>21</v>
      </c>
      <c r="N367" s="214" t="s">
        <v>44</v>
      </c>
      <c r="O367" s="85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7" t="s">
        <v>136</v>
      </c>
      <c r="AT367" s="217" t="s">
        <v>131</v>
      </c>
      <c r="AU367" s="217" t="s">
        <v>83</v>
      </c>
      <c r="AY367" s="18" t="s">
        <v>129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8" t="s">
        <v>81</v>
      </c>
      <c r="BK367" s="218">
        <f>ROUND(I367*H367,2)</f>
        <v>0</v>
      </c>
      <c r="BL367" s="18" t="s">
        <v>136</v>
      </c>
      <c r="BM367" s="217" t="s">
        <v>462</v>
      </c>
    </row>
    <row r="368" s="2" customFormat="1">
      <c r="A368" s="39"/>
      <c r="B368" s="40"/>
      <c r="C368" s="41"/>
      <c r="D368" s="219" t="s">
        <v>138</v>
      </c>
      <c r="E368" s="41"/>
      <c r="F368" s="220" t="s">
        <v>463</v>
      </c>
      <c r="G368" s="41"/>
      <c r="H368" s="41"/>
      <c r="I368" s="221"/>
      <c r="J368" s="41"/>
      <c r="K368" s="41"/>
      <c r="L368" s="45"/>
      <c r="M368" s="222"/>
      <c r="N368" s="223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138</v>
      </c>
      <c r="AU368" s="18" t="s">
        <v>83</v>
      </c>
    </row>
    <row r="369" s="2" customFormat="1">
      <c r="A369" s="39"/>
      <c r="B369" s="40"/>
      <c r="C369" s="41"/>
      <c r="D369" s="224" t="s">
        <v>140</v>
      </c>
      <c r="E369" s="41"/>
      <c r="F369" s="225" t="s">
        <v>464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140</v>
      </c>
      <c r="AU369" s="18" t="s">
        <v>83</v>
      </c>
    </row>
    <row r="370" s="2" customFormat="1">
      <c r="A370" s="39"/>
      <c r="B370" s="40"/>
      <c r="C370" s="41"/>
      <c r="D370" s="219" t="s">
        <v>142</v>
      </c>
      <c r="E370" s="41"/>
      <c r="F370" s="226" t="s">
        <v>444</v>
      </c>
      <c r="G370" s="41"/>
      <c r="H370" s="41"/>
      <c r="I370" s="221"/>
      <c r="J370" s="41"/>
      <c r="K370" s="41"/>
      <c r="L370" s="45"/>
      <c r="M370" s="222"/>
      <c r="N370" s="223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142</v>
      </c>
      <c r="AU370" s="18" t="s">
        <v>83</v>
      </c>
    </row>
    <row r="371" s="13" customFormat="1">
      <c r="A371" s="13"/>
      <c r="B371" s="227"/>
      <c r="C371" s="228"/>
      <c r="D371" s="219" t="s">
        <v>144</v>
      </c>
      <c r="E371" s="229" t="s">
        <v>21</v>
      </c>
      <c r="F371" s="230" t="s">
        <v>465</v>
      </c>
      <c r="G371" s="228"/>
      <c r="H371" s="231">
        <v>78024.100000000006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144</v>
      </c>
      <c r="AU371" s="237" t="s">
        <v>83</v>
      </c>
      <c r="AV371" s="13" t="s">
        <v>83</v>
      </c>
      <c r="AW371" s="13" t="s">
        <v>34</v>
      </c>
      <c r="AX371" s="13" t="s">
        <v>73</v>
      </c>
      <c r="AY371" s="237" t="s">
        <v>129</v>
      </c>
    </row>
    <row r="372" s="14" customFormat="1">
      <c r="A372" s="14"/>
      <c r="B372" s="238"/>
      <c r="C372" s="239"/>
      <c r="D372" s="219" t="s">
        <v>144</v>
      </c>
      <c r="E372" s="240" t="s">
        <v>21</v>
      </c>
      <c r="F372" s="241" t="s">
        <v>146</v>
      </c>
      <c r="G372" s="239"/>
      <c r="H372" s="242">
        <v>78024.100000000006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144</v>
      </c>
      <c r="AU372" s="248" t="s">
        <v>83</v>
      </c>
      <c r="AV372" s="14" t="s">
        <v>136</v>
      </c>
      <c r="AW372" s="14" t="s">
        <v>34</v>
      </c>
      <c r="AX372" s="14" t="s">
        <v>81</v>
      </c>
      <c r="AY372" s="248" t="s">
        <v>129</v>
      </c>
    </row>
    <row r="373" s="2" customFormat="1" ht="16.5" customHeight="1">
      <c r="A373" s="39"/>
      <c r="B373" s="40"/>
      <c r="C373" s="206" t="s">
        <v>466</v>
      </c>
      <c r="D373" s="206" t="s">
        <v>131</v>
      </c>
      <c r="E373" s="207" t="s">
        <v>467</v>
      </c>
      <c r="F373" s="208" t="s">
        <v>468</v>
      </c>
      <c r="G373" s="209" t="s">
        <v>265</v>
      </c>
      <c r="H373" s="210">
        <v>158.84999999999999</v>
      </c>
      <c r="I373" s="211"/>
      <c r="J373" s="212">
        <f>ROUND(I373*H373,2)</f>
        <v>0</v>
      </c>
      <c r="K373" s="208" t="s">
        <v>135</v>
      </c>
      <c r="L373" s="45"/>
      <c r="M373" s="213" t="s">
        <v>21</v>
      </c>
      <c r="N373" s="214" t="s">
        <v>44</v>
      </c>
      <c r="O373" s="85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7" t="s">
        <v>136</v>
      </c>
      <c r="AT373" s="217" t="s">
        <v>131</v>
      </c>
      <c r="AU373" s="217" t="s">
        <v>83</v>
      </c>
      <c r="AY373" s="18" t="s">
        <v>129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8" t="s">
        <v>81</v>
      </c>
      <c r="BK373" s="218">
        <f>ROUND(I373*H373,2)</f>
        <v>0</v>
      </c>
      <c r="BL373" s="18" t="s">
        <v>136</v>
      </c>
      <c r="BM373" s="217" t="s">
        <v>469</v>
      </c>
    </row>
    <row r="374" s="2" customFormat="1">
      <c r="A374" s="39"/>
      <c r="B374" s="40"/>
      <c r="C374" s="41"/>
      <c r="D374" s="219" t="s">
        <v>138</v>
      </c>
      <c r="E374" s="41"/>
      <c r="F374" s="220" t="s">
        <v>470</v>
      </c>
      <c r="G374" s="41"/>
      <c r="H374" s="41"/>
      <c r="I374" s="221"/>
      <c r="J374" s="41"/>
      <c r="K374" s="41"/>
      <c r="L374" s="45"/>
      <c r="M374" s="222"/>
      <c r="N374" s="223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138</v>
      </c>
      <c r="AU374" s="18" t="s">
        <v>83</v>
      </c>
    </row>
    <row r="375" s="2" customFormat="1">
      <c r="A375" s="39"/>
      <c r="B375" s="40"/>
      <c r="C375" s="41"/>
      <c r="D375" s="224" t="s">
        <v>140</v>
      </c>
      <c r="E375" s="41"/>
      <c r="F375" s="225" t="s">
        <v>471</v>
      </c>
      <c r="G375" s="41"/>
      <c r="H375" s="41"/>
      <c r="I375" s="221"/>
      <c r="J375" s="41"/>
      <c r="K375" s="41"/>
      <c r="L375" s="45"/>
      <c r="M375" s="222"/>
      <c r="N375" s="223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140</v>
      </c>
      <c r="AU375" s="18" t="s">
        <v>83</v>
      </c>
    </row>
    <row r="376" s="2" customFormat="1">
      <c r="A376" s="39"/>
      <c r="B376" s="40"/>
      <c r="C376" s="41"/>
      <c r="D376" s="219" t="s">
        <v>142</v>
      </c>
      <c r="E376" s="41"/>
      <c r="F376" s="226" t="s">
        <v>472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142</v>
      </c>
      <c r="AU376" s="18" t="s">
        <v>83</v>
      </c>
    </row>
    <row r="377" s="15" customFormat="1">
      <c r="A377" s="15"/>
      <c r="B377" s="249"/>
      <c r="C377" s="250"/>
      <c r="D377" s="219" t="s">
        <v>144</v>
      </c>
      <c r="E377" s="251" t="s">
        <v>21</v>
      </c>
      <c r="F377" s="252" t="s">
        <v>445</v>
      </c>
      <c r="G377" s="250"/>
      <c r="H377" s="251" t="s">
        <v>21</v>
      </c>
      <c r="I377" s="253"/>
      <c r="J377" s="250"/>
      <c r="K377" s="250"/>
      <c r="L377" s="254"/>
      <c r="M377" s="255"/>
      <c r="N377" s="256"/>
      <c r="O377" s="256"/>
      <c r="P377" s="256"/>
      <c r="Q377" s="256"/>
      <c r="R377" s="256"/>
      <c r="S377" s="256"/>
      <c r="T377" s="25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8" t="s">
        <v>144</v>
      </c>
      <c r="AU377" s="258" t="s">
        <v>83</v>
      </c>
      <c r="AV377" s="15" t="s">
        <v>81</v>
      </c>
      <c r="AW377" s="15" t="s">
        <v>34</v>
      </c>
      <c r="AX377" s="15" t="s">
        <v>73</v>
      </c>
      <c r="AY377" s="258" t="s">
        <v>129</v>
      </c>
    </row>
    <row r="378" s="13" customFormat="1">
      <c r="A378" s="13"/>
      <c r="B378" s="227"/>
      <c r="C378" s="228"/>
      <c r="D378" s="219" t="s">
        <v>144</v>
      </c>
      <c r="E378" s="229" t="s">
        <v>21</v>
      </c>
      <c r="F378" s="230" t="s">
        <v>473</v>
      </c>
      <c r="G378" s="228"/>
      <c r="H378" s="231">
        <v>1.2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144</v>
      </c>
      <c r="AU378" s="237" t="s">
        <v>83</v>
      </c>
      <c r="AV378" s="13" t="s">
        <v>83</v>
      </c>
      <c r="AW378" s="13" t="s">
        <v>34</v>
      </c>
      <c r="AX378" s="13" t="s">
        <v>73</v>
      </c>
      <c r="AY378" s="237" t="s">
        <v>129</v>
      </c>
    </row>
    <row r="379" s="13" customFormat="1">
      <c r="A379" s="13"/>
      <c r="B379" s="227"/>
      <c r="C379" s="228"/>
      <c r="D379" s="219" t="s">
        <v>144</v>
      </c>
      <c r="E379" s="229" t="s">
        <v>21</v>
      </c>
      <c r="F379" s="230" t="s">
        <v>474</v>
      </c>
      <c r="G379" s="228"/>
      <c r="H379" s="231">
        <v>157.65000000000001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144</v>
      </c>
      <c r="AU379" s="237" t="s">
        <v>83</v>
      </c>
      <c r="AV379" s="13" t="s">
        <v>83</v>
      </c>
      <c r="AW379" s="13" t="s">
        <v>34</v>
      </c>
      <c r="AX379" s="13" t="s">
        <v>73</v>
      </c>
      <c r="AY379" s="237" t="s">
        <v>129</v>
      </c>
    </row>
    <row r="380" s="14" customFormat="1">
      <c r="A380" s="14"/>
      <c r="B380" s="238"/>
      <c r="C380" s="239"/>
      <c r="D380" s="219" t="s">
        <v>144</v>
      </c>
      <c r="E380" s="240" t="s">
        <v>21</v>
      </c>
      <c r="F380" s="241" t="s">
        <v>146</v>
      </c>
      <c r="G380" s="239"/>
      <c r="H380" s="242">
        <v>158.84999999999999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144</v>
      </c>
      <c r="AU380" s="248" t="s">
        <v>83</v>
      </c>
      <c r="AV380" s="14" t="s">
        <v>136</v>
      </c>
      <c r="AW380" s="14" t="s">
        <v>34</v>
      </c>
      <c r="AX380" s="14" t="s">
        <v>81</v>
      </c>
      <c r="AY380" s="248" t="s">
        <v>129</v>
      </c>
    </row>
    <row r="381" s="2" customFormat="1" ht="16.5" customHeight="1">
      <c r="A381" s="39"/>
      <c r="B381" s="40"/>
      <c r="C381" s="206" t="s">
        <v>475</v>
      </c>
      <c r="D381" s="206" t="s">
        <v>131</v>
      </c>
      <c r="E381" s="207" t="s">
        <v>476</v>
      </c>
      <c r="F381" s="208" t="s">
        <v>477</v>
      </c>
      <c r="G381" s="209" t="s">
        <v>265</v>
      </c>
      <c r="H381" s="210">
        <v>18</v>
      </c>
      <c r="I381" s="211"/>
      <c r="J381" s="212">
        <f>ROUND(I381*H381,2)</f>
        <v>0</v>
      </c>
      <c r="K381" s="208" t="s">
        <v>135</v>
      </c>
      <c r="L381" s="45"/>
      <c r="M381" s="213" t="s">
        <v>21</v>
      </c>
      <c r="N381" s="214" t="s">
        <v>44</v>
      </c>
      <c r="O381" s="85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7" t="s">
        <v>136</v>
      </c>
      <c r="AT381" s="217" t="s">
        <v>131</v>
      </c>
      <c r="AU381" s="217" t="s">
        <v>83</v>
      </c>
      <c r="AY381" s="18" t="s">
        <v>129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8" t="s">
        <v>81</v>
      </c>
      <c r="BK381" s="218">
        <f>ROUND(I381*H381,2)</f>
        <v>0</v>
      </c>
      <c r="BL381" s="18" t="s">
        <v>136</v>
      </c>
      <c r="BM381" s="217" t="s">
        <v>478</v>
      </c>
    </row>
    <row r="382" s="2" customFormat="1">
      <c r="A382" s="39"/>
      <c r="B382" s="40"/>
      <c r="C382" s="41"/>
      <c r="D382" s="219" t="s">
        <v>138</v>
      </c>
      <c r="E382" s="41"/>
      <c r="F382" s="220" t="s">
        <v>479</v>
      </c>
      <c r="G382" s="41"/>
      <c r="H382" s="41"/>
      <c r="I382" s="221"/>
      <c r="J382" s="41"/>
      <c r="K382" s="41"/>
      <c r="L382" s="45"/>
      <c r="M382" s="222"/>
      <c r="N382" s="223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138</v>
      </c>
      <c r="AU382" s="18" t="s">
        <v>83</v>
      </c>
    </row>
    <row r="383" s="2" customFormat="1">
      <c r="A383" s="39"/>
      <c r="B383" s="40"/>
      <c r="C383" s="41"/>
      <c r="D383" s="224" t="s">
        <v>140</v>
      </c>
      <c r="E383" s="41"/>
      <c r="F383" s="225" t="s">
        <v>480</v>
      </c>
      <c r="G383" s="41"/>
      <c r="H383" s="41"/>
      <c r="I383" s="221"/>
      <c r="J383" s="41"/>
      <c r="K383" s="41"/>
      <c r="L383" s="45"/>
      <c r="M383" s="222"/>
      <c r="N383" s="22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140</v>
      </c>
      <c r="AU383" s="18" t="s">
        <v>83</v>
      </c>
    </row>
    <row r="384" s="2" customFormat="1">
      <c r="A384" s="39"/>
      <c r="B384" s="40"/>
      <c r="C384" s="41"/>
      <c r="D384" s="219" t="s">
        <v>142</v>
      </c>
      <c r="E384" s="41"/>
      <c r="F384" s="226" t="s">
        <v>481</v>
      </c>
      <c r="G384" s="41"/>
      <c r="H384" s="41"/>
      <c r="I384" s="221"/>
      <c r="J384" s="41"/>
      <c r="K384" s="41"/>
      <c r="L384" s="45"/>
      <c r="M384" s="222"/>
      <c r="N384" s="22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142</v>
      </c>
      <c r="AU384" s="18" t="s">
        <v>83</v>
      </c>
    </row>
    <row r="385" s="13" customFormat="1">
      <c r="A385" s="13"/>
      <c r="B385" s="227"/>
      <c r="C385" s="228"/>
      <c r="D385" s="219" t="s">
        <v>144</v>
      </c>
      <c r="E385" s="229" t="s">
        <v>21</v>
      </c>
      <c r="F385" s="230" t="s">
        <v>482</v>
      </c>
      <c r="G385" s="228"/>
      <c r="H385" s="231">
        <v>18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144</v>
      </c>
      <c r="AU385" s="237" t="s">
        <v>83</v>
      </c>
      <c r="AV385" s="13" t="s">
        <v>83</v>
      </c>
      <c r="AW385" s="13" t="s">
        <v>34</v>
      </c>
      <c r="AX385" s="13" t="s">
        <v>73</v>
      </c>
      <c r="AY385" s="237" t="s">
        <v>129</v>
      </c>
    </row>
    <row r="386" s="14" customFormat="1">
      <c r="A386" s="14"/>
      <c r="B386" s="238"/>
      <c r="C386" s="239"/>
      <c r="D386" s="219" t="s">
        <v>144</v>
      </c>
      <c r="E386" s="240" t="s">
        <v>21</v>
      </c>
      <c r="F386" s="241" t="s">
        <v>146</v>
      </c>
      <c r="G386" s="239"/>
      <c r="H386" s="242">
        <v>18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144</v>
      </c>
      <c r="AU386" s="248" t="s">
        <v>83</v>
      </c>
      <c r="AV386" s="14" t="s">
        <v>136</v>
      </c>
      <c r="AW386" s="14" t="s">
        <v>34</v>
      </c>
      <c r="AX386" s="14" t="s">
        <v>81</v>
      </c>
      <c r="AY386" s="248" t="s">
        <v>129</v>
      </c>
    </row>
    <row r="387" s="2" customFormat="1" ht="16.5" customHeight="1">
      <c r="A387" s="39"/>
      <c r="B387" s="40"/>
      <c r="C387" s="206" t="s">
        <v>483</v>
      </c>
      <c r="D387" s="206" t="s">
        <v>131</v>
      </c>
      <c r="E387" s="207" t="s">
        <v>484</v>
      </c>
      <c r="F387" s="208" t="s">
        <v>485</v>
      </c>
      <c r="G387" s="209" t="s">
        <v>486</v>
      </c>
      <c r="H387" s="210">
        <v>7217.2290000000003</v>
      </c>
      <c r="I387" s="211"/>
      <c r="J387" s="212">
        <f>ROUND(I387*H387,2)</f>
        <v>0</v>
      </c>
      <c r="K387" s="208" t="s">
        <v>135</v>
      </c>
      <c r="L387" s="45"/>
      <c r="M387" s="213" t="s">
        <v>21</v>
      </c>
      <c r="N387" s="214" t="s">
        <v>44</v>
      </c>
      <c r="O387" s="85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7" t="s">
        <v>136</v>
      </c>
      <c r="AT387" s="217" t="s">
        <v>131</v>
      </c>
      <c r="AU387" s="217" t="s">
        <v>83</v>
      </c>
      <c r="AY387" s="18" t="s">
        <v>129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8" t="s">
        <v>81</v>
      </c>
      <c r="BK387" s="218">
        <f>ROUND(I387*H387,2)</f>
        <v>0</v>
      </c>
      <c r="BL387" s="18" t="s">
        <v>136</v>
      </c>
      <c r="BM387" s="217" t="s">
        <v>487</v>
      </c>
    </row>
    <row r="388" s="2" customFormat="1">
      <c r="A388" s="39"/>
      <c r="B388" s="40"/>
      <c r="C388" s="41"/>
      <c r="D388" s="219" t="s">
        <v>138</v>
      </c>
      <c r="E388" s="41"/>
      <c r="F388" s="220" t="s">
        <v>488</v>
      </c>
      <c r="G388" s="41"/>
      <c r="H388" s="41"/>
      <c r="I388" s="221"/>
      <c r="J388" s="41"/>
      <c r="K388" s="41"/>
      <c r="L388" s="45"/>
      <c r="M388" s="222"/>
      <c r="N388" s="223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138</v>
      </c>
      <c r="AU388" s="18" t="s">
        <v>83</v>
      </c>
    </row>
    <row r="389" s="2" customFormat="1">
      <c r="A389" s="39"/>
      <c r="B389" s="40"/>
      <c r="C389" s="41"/>
      <c r="D389" s="224" t="s">
        <v>140</v>
      </c>
      <c r="E389" s="41"/>
      <c r="F389" s="225" t="s">
        <v>489</v>
      </c>
      <c r="G389" s="41"/>
      <c r="H389" s="41"/>
      <c r="I389" s="221"/>
      <c r="J389" s="41"/>
      <c r="K389" s="41"/>
      <c r="L389" s="45"/>
      <c r="M389" s="222"/>
      <c r="N389" s="223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140</v>
      </c>
      <c r="AU389" s="18" t="s">
        <v>83</v>
      </c>
    </row>
    <row r="390" s="2" customFormat="1">
      <c r="A390" s="39"/>
      <c r="B390" s="40"/>
      <c r="C390" s="41"/>
      <c r="D390" s="219" t="s">
        <v>142</v>
      </c>
      <c r="E390" s="41"/>
      <c r="F390" s="226" t="s">
        <v>490</v>
      </c>
      <c r="G390" s="41"/>
      <c r="H390" s="41"/>
      <c r="I390" s="221"/>
      <c r="J390" s="41"/>
      <c r="K390" s="41"/>
      <c r="L390" s="45"/>
      <c r="M390" s="222"/>
      <c r="N390" s="223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142</v>
      </c>
      <c r="AU390" s="18" t="s">
        <v>83</v>
      </c>
    </row>
    <row r="391" s="13" customFormat="1">
      <c r="A391" s="13"/>
      <c r="B391" s="227"/>
      <c r="C391" s="228"/>
      <c r="D391" s="219" t="s">
        <v>144</v>
      </c>
      <c r="E391" s="229" t="s">
        <v>21</v>
      </c>
      <c r="F391" s="230" t="s">
        <v>491</v>
      </c>
      <c r="G391" s="228"/>
      <c r="H391" s="231">
        <v>7217.2290000000003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144</v>
      </c>
      <c r="AU391" s="237" t="s">
        <v>83</v>
      </c>
      <c r="AV391" s="13" t="s">
        <v>83</v>
      </c>
      <c r="AW391" s="13" t="s">
        <v>34</v>
      </c>
      <c r="AX391" s="13" t="s">
        <v>73</v>
      </c>
      <c r="AY391" s="237" t="s">
        <v>129</v>
      </c>
    </row>
    <row r="392" s="14" customFormat="1">
      <c r="A392" s="14"/>
      <c r="B392" s="238"/>
      <c r="C392" s="239"/>
      <c r="D392" s="219" t="s">
        <v>144</v>
      </c>
      <c r="E392" s="240" t="s">
        <v>21</v>
      </c>
      <c r="F392" s="241" t="s">
        <v>146</v>
      </c>
      <c r="G392" s="239"/>
      <c r="H392" s="242">
        <v>7217.2290000000003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144</v>
      </c>
      <c r="AU392" s="248" t="s">
        <v>83</v>
      </c>
      <c r="AV392" s="14" t="s">
        <v>136</v>
      </c>
      <c r="AW392" s="14" t="s">
        <v>34</v>
      </c>
      <c r="AX392" s="14" t="s">
        <v>81</v>
      </c>
      <c r="AY392" s="248" t="s">
        <v>129</v>
      </c>
    </row>
    <row r="393" s="2" customFormat="1" ht="16.5" customHeight="1">
      <c r="A393" s="39"/>
      <c r="B393" s="40"/>
      <c r="C393" s="206" t="s">
        <v>492</v>
      </c>
      <c r="D393" s="206" t="s">
        <v>131</v>
      </c>
      <c r="E393" s="207" t="s">
        <v>493</v>
      </c>
      <c r="F393" s="208" t="s">
        <v>494</v>
      </c>
      <c r="G393" s="209" t="s">
        <v>265</v>
      </c>
      <c r="H393" s="210">
        <v>41.200000000000003</v>
      </c>
      <c r="I393" s="211"/>
      <c r="J393" s="212">
        <f>ROUND(I393*H393,2)</f>
        <v>0</v>
      </c>
      <c r="K393" s="208" t="s">
        <v>135</v>
      </c>
      <c r="L393" s="45"/>
      <c r="M393" s="213" t="s">
        <v>21</v>
      </c>
      <c r="N393" s="214" t="s">
        <v>44</v>
      </c>
      <c r="O393" s="85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7" t="s">
        <v>136</v>
      </c>
      <c r="AT393" s="217" t="s">
        <v>131</v>
      </c>
      <c r="AU393" s="217" t="s">
        <v>83</v>
      </c>
      <c r="AY393" s="18" t="s">
        <v>129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8" t="s">
        <v>81</v>
      </c>
      <c r="BK393" s="218">
        <f>ROUND(I393*H393,2)</f>
        <v>0</v>
      </c>
      <c r="BL393" s="18" t="s">
        <v>136</v>
      </c>
      <c r="BM393" s="217" t="s">
        <v>495</v>
      </c>
    </row>
    <row r="394" s="2" customFormat="1">
      <c r="A394" s="39"/>
      <c r="B394" s="40"/>
      <c r="C394" s="41"/>
      <c r="D394" s="219" t="s">
        <v>138</v>
      </c>
      <c r="E394" s="41"/>
      <c r="F394" s="220" t="s">
        <v>496</v>
      </c>
      <c r="G394" s="41"/>
      <c r="H394" s="41"/>
      <c r="I394" s="221"/>
      <c r="J394" s="41"/>
      <c r="K394" s="41"/>
      <c r="L394" s="45"/>
      <c r="M394" s="222"/>
      <c r="N394" s="223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138</v>
      </c>
      <c r="AU394" s="18" t="s">
        <v>83</v>
      </c>
    </row>
    <row r="395" s="2" customFormat="1">
      <c r="A395" s="39"/>
      <c r="B395" s="40"/>
      <c r="C395" s="41"/>
      <c r="D395" s="224" t="s">
        <v>140</v>
      </c>
      <c r="E395" s="41"/>
      <c r="F395" s="225" t="s">
        <v>497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140</v>
      </c>
      <c r="AU395" s="18" t="s">
        <v>83</v>
      </c>
    </row>
    <row r="396" s="2" customFormat="1">
      <c r="A396" s="39"/>
      <c r="B396" s="40"/>
      <c r="C396" s="41"/>
      <c r="D396" s="219" t="s">
        <v>142</v>
      </c>
      <c r="E396" s="41"/>
      <c r="F396" s="226" t="s">
        <v>498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142</v>
      </c>
      <c r="AU396" s="18" t="s">
        <v>83</v>
      </c>
    </row>
    <row r="397" s="13" customFormat="1">
      <c r="A397" s="13"/>
      <c r="B397" s="227"/>
      <c r="C397" s="228"/>
      <c r="D397" s="219" t="s">
        <v>144</v>
      </c>
      <c r="E397" s="229" t="s">
        <v>21</v>
      </c>
      <c r="F397" s="230" t="s">
        <v>499</v>
      </c>
      <c r="G397" s="228"/>
      <c r="H397" s="231">
        <v>1.2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144</v>
      </c>
      <c r="AU397" s="237" t="s">
        <v>83</v>
      </c>
      <c r="AV397" s="13" t="s">
        <v>83</v>
      </c>
      <c r="AW397" s="13" t="s">
        <v>34</v>
      </c>
      <c r="AX397" s="13" t="s">
        <v>73</v>
      </c>
      <c r="AY397" s="237" t="s">
        <v>129</v>
      </c>
    </row>
    <row r="398" s="13" customFormat="1">
      <c r="A398" s="13"/>
      <c r="B398" s="227"/>
      <c r="C398" s="228"/>
      <c r="D398" s="219" t="s">
        <v>144</v>
      </c>
      <c r="E398" s="229" t="s">
        <v>21</v>
      </c>
      <c r="F398" s="230" t="s">
        <v>500</v>
      </c>
      <c r="G398" s="228"/>
      <c r="H398" s="231">
        <v>40</v>
      </c>
      <c r="I398" s="232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144</v>
      </c>
      <c r="AU398" s="237" t="s">
        <v>83</v>
      </c>
      <c r="AV398" s="13" t="s">
        <v>83</v>
      </c>
      <c r="AW398" s="13" t="s">
        <v>34</v>
      </c>
      <c r="AX398" s="13" t="s">
        <v>73</v>
      </c>
      <c r="AY398" s="237" t="s">
        <v>129</v>
      </c>
    </row>
    <row r="399" s="14" customFormat="1">
      <c r="A399" s="14"/>
      <c r="B399" s="238"/>
      <c r="C399" s="239"/>
      <c r="D399" s="219" t="s">
        <v>144</v>
      </c>
      <c r="E399" s="240" t="s">
        <v>21</v>
      </c>
      <c r="F399" s="241" t="s">
        <v>146</v>
      </c>
      <c r="G399" s="239"/>
      <c r="H399" s="242">
        <v>41.200000000000003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144</v>
      </c>
      <c r="AU399" s="248" t="s">
        <v>83</v>
      </c>
      <c r="AV399" s="14" t="s">
        <v>136</v>
      </c>
      <c r="AW399" s="14" t="s">
        <v>34</v>
      </c>
      <c r="AX399" s="14" t="s">
        <v>81</v>
      </c>
      <c r="AY399" s="248" t="s">
        <v>129</v>
      </c>
    </row>
    <row r="400" s="2" customFormat="1" ht="16.5" customHeight="1">
      <c r="A400" s="39"/>
      <c r="B400" s="40"/>
      <c r="C400" s="206" t="s">
        <v>501</v>
      </c>
      <c r="D400" s="206" t="s">
        <v>131</v>
      </c>
      <c r="E400" s="207" t="s">
        <v>502</v>
      </c>
      <c r="F400" s="208" t="s">
        <v>503</v>
      </c>
      <c r="G400" s="209" t="s">
        <v>265</v>
      </c>
      <c r="H400" s="210">
        <v>4060.0549999999998</v>
      </c>
      <c r="I400" s="211"/>
      <c r="J400" s="212">
        <f>ROUND(I400*H400,2)</f>
        <v>0</v>
      </c>
      <c r="K400" s="208" t="s">
        <v>135</v>
      </c>
      <c r="L400" s="45"/>
      <c r="M400" s="213" t="s">
        <v>21</v>
      </c>
      <c r="N400" s="214" t="s">
        <v>44</v>
      </c>
      <c r="O400" s="85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7" t="s">
        <v>136</v>
      </c>
      <c r="AT400" s="217" t="s">
        <v>131</v>
      </c>
      <c r="AU400" s="217" t="s">
        <v>83</v>
      </c>
      <c r="AY400" s="18" t="s">
        <v>129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8" t="s">
        <v>81</v>
      </c>
      <c r="BK400" s="218">
        <f>ROUND(I400*H400,2)</f>
        <v>0</v>
      </c>
      <c r="BL400" s="18" t="s">
        <v>136</v>
      </c>
      <c r="BM400" s="217" t="s">
        <v>504</v>
      </c>
    </row>
    <row r="401" s="2" customFormat="1">
      <c r="A401" s="39"/>
      <c r="B401" s="40"/>
      <c r="C401" s="41"/>
      <c r="D401" s="219" t="s">
        <v>138</v>
      </c>
      <c r="E401" s="41"/>
      <c r="F401" s="220" t="s">
        <v>505</v>
      </c>
      <c r="G401" s="41"/>
      <c r="H401" s="41"/>
      <c r="I401" s="221"/>
      <c r="J401" s="41"/>
      <c r="K401" s="41"/>
      <c r="L401" s="45"/>
      <c r="M401" s="222"/>
      <c r="N401" s="223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138</v>
      </c>
      <c r="AU401" s="18" t="s">
        <v>83</v>
      </c>
    </row>
    <row r="402" s="2" customFormat="1">
      <c r="A402" s="39"/>
      <c r="B402" s="40"/>
      <c r="C402" s="41"/>
      <c r="D402" s="224" t="s">
        <v>140</v>
      </c>
      <c r="E402" s="41"/>
      <c r="F402" s="225" t="s">
        <v>506</v>
      </c>
      <c r="G402" s="41"/>
      <c r="H402" s="41"/>
      <c r="I402" s="221"/>
      <c r="J402" s="41"/>
      <c r="K402" s="41"/>
      <c r="L402" s="45"/>
      <c r="M402" s="222"/>
      <c r="N402" s="223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140</v>
      </c>
      <c r="AU402" s="18" t="s">
        <v>83</v>
      </c>
    </row>
    <row r="403" s="2" customFormat="1">
      <c r="A403" s="39"/>
      <c r="B403" s="40"/>
      <c r="C403" s="41"/>
      <c r="D403" s="219" t="s">
        <v>142</v>
      </c>
      <c r="E403" s="41"/>
      <c r="F403" s="226" t="s">
        <v>507</v>
      </c>
      <c r="G403" s="41"/>
      <c r="H403" s="41"/>
      <c r="I403" s="221"/>
      <c r="J403" s="41"/>
      <c r="K403" s="41"/>
      <c r="L403" s="45"/>
      <c r="M403" s="222"/>
      <c r="N403" s="22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142</v>
      </c>
      <c r="AU403" s="18" t="s">
        <v>83</v>
      </c>
    </row>
    <row r="404" s="13" customFormat="1">
      <c r="A404" s="13"/>
      <c r="B404" s="227"/>
      <c r="C404" s="228"/>
      <c r="D404" s="219" t="s">
        <v>144</v>
      </c>
      <c r="E404" s="229" t="s">
        <v>21</v>
      </c>
      <c r="F404" s="230" t="s">
        <v>508</v>
      </c>
      <c r="G404" s="228"/>
      <c r="H404" s="231">
        <v>3901.2049999999999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144</v>
      </c>
      <c r="AU404" s="237" t="s">
        <v>83</v>
      </c>
      <c r="AV404" s="13" t="s">
        <v>83</v>
      </c>
      <c r="AW404" s="13" t="s">
        <v>34</v>
      </c>
      <c r="AX404" s="13" t="s">
        <v>73</v>
      </c>
      <c r="AY404" s="237" t="s">
        <v>129</v>
      </c>
    </row>
    <row r="405" s="13" customFormat="1">
      <c r="A405" s="13"/>
      <c r="B405" s="227"/>
      <c r="C405" s="228"/>
      <c r="D405" s="219" t="s">
        <v>144</v>
      </c>
      <c r="E405" s="229" t="s">
        <v>21</v>
      </c>
      <c r="F405" s="230" t="s">
        <v>509</v>
      </c>
      <c r="G405" s="228"/>
      <c r="H405" s="231">
        <v>158.84999999999999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144</v>
      </c>
      <c r="AU405" s="237" t="s">
        <v>83</v>
      </c>
      <c r="AV405" s="13" t="s">
        <v>83</v>
      </c>
      <c r="AW405" s="13" t="s">
        <v>34</v>
      </c>
      <c r="AX405" s="13" t="s">
        <v>73</v>
      </c>
      <c r="AY405" s="237" t="s">
        <v>129</v>
      </c>
    </row>
    <row r="406" s="14" customFormat="1">
      <c r="A406" s="14"/>
      <c r="B406" s="238"/>
      <c r="C406" s="239"/>
      <c r="D406" s="219" t="s">
        <v>144</v>
      </c>
      <c r="E406" s="240" t="s">
        <v>21</v>
      </c>
      <c r="F406" s="241" t="s">
        <v>146</v>
      </c>
      <c r="G406" s="239"/>
      <c r="H406" s="242">
        <v>4060.0549999999998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144</v>
      </c>
      <c r="AU406" s="248" t="s">
        <v>83</v>
      </c>
      <c r="AV406" s="14" t="s">
        <v>136</v>
      </c>
      <c r="AW406" s="14" t="s">
        <v>34</v>
      </c>
      <c r="AX406" s="14" t="s">
        <v>81</v>
      </c>
      <c r="AY406" s="248" t="s">
        <v>129</v>
      </c>
    </row>
    <row r="407" s="2" customFormat="1" ht="16.5" customHeight="1">
      <c r="A407" s="39"/>
      <c r="B407" s="40"/>
      <c r="C407" s="206" t="s">
        <v>510</v>
      </c>
      <c r="D407" s="206" t="s">
        <v>131</v>
      </c>
      <c r="E407" s="207" t="s">
        <v>511</v>
      </c>
      <c r="F407" s="208" t="s">
        <v>512</v>
      </c>
      <c r="G407" s="209" t="s">
        <v>265</v>
      </c>
      <c r="H407" s="210">
        <v>61.25</v>
      </c>
      <c r="I407" s="211"/>
      <c r="J407" s="212">
        <f>ROUND(I407*H407,2)</f>
        <v>0</v>
      </c>
      <c r="K407" s="208" t="s">
        <v>135</v>
      </c>
      <c r="L407" s="45"/>
      <c r="M407" s="213" t="s">
        <v>21</v>
      </c>
      <c r="N407" s="214" t="s">
        <v>44</v>
      </c>
      <c r="O407" s="85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7" t="s">
        <v>136</v>
      </c>
      <c r="AT407" s="217" t="s">
        <v>131</v>
      </c>
      <c r="AU407" s="217" t="s">
        <v>83</v>
      </c>
      <c r="AY407" s="18" t="s">
        <v>129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81</v>
      </c>
      <c r="BK407" s="218">
        <f>ROUND(I407*H407,2)</f>
        <v>0</v>
      </c>
      <c r="BL407" s="18" t="s">
        <v>136</v>
      </c>
      <c r="BM407" s="217" t="s">
        <v>513</v>
      </c>
    </row>
    <row r="408" s="2" customFormat="1">
      <c r="A408" s="39"/>
      <c r="B408" s="40"/>
      <c r="C408" s="41"/>
      <c r="D408" s="219" t="s">
        <v>138</v>
      </c>
      <c r="E408" s="41"/>
      <c r="F408" s="220" t="s">
        <v>514</v>
      </c>
      <c r="G408" s="41"/>
      <c r="H408" s="41"/>
      <c r="I408" s="221"/>
      <c r="J408" s="41"/>
      <c r="K408" s="41"/>
      <c r="L408" s="45"/>
      <c r="M408" s="222"/>
      <c r="N408" s="223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138</v>
      </c>
      <c r="AU408" s="18" t="s">
        <v>83</v>
      </c>
    </row>
    <row r="409" s="2" customFormat="1">
      <c r="A409" s="39"/>
      <c r="B409" s="40"/>
      <c r="C409" s="41"/>
      <c r="D409" s="224" t="s">
        <v>140</v>
      </c>
      <c r="E409" s="41"/>
      <c r="F409" s="225" t="s">
        <v>515</v>
      </c>
      <c r="G409" s="41"/>
      <c r="H409" s="41"/>
      <c r="I409" s="221"/>
      <c r="J409" s="41"/>
      <c r="K409" s="41"/>
      <c r="L409" s="45"/>
      <c r="M409" s="222"/>
      <c r="N409" s="223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140</v>
      </c>
      <c r="AU409" s="18" t="s">
        <v>83</v>
      </c>
    </row>
    <row r="410" s="2" customFormat="1">
      <c r="A410" s="39"/>
      <c r="B410" s="40"/>
      <c r="C410" s="41"/>
      <c r="D410" s="219" t="s">
        <v>142</v>
      </c>
      <c r="E410" s="41"/>
      <c r="F410" s="226" t="s">
        <v>516</v>
      </c>
      <c r="G410" s="41"/>
      <c r="H410" s="41"/>
      <c r="I410" s="221"/>
      <c r="J410" s="41"/>
      <c r="K410" s="41"/>
      <c r="L410" s="45"/>
      <c r="M410" s="222"/>
      <c r="N410" s="223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142</v>
      </c>
      <c r="AU410" s="18" t="s">
        <v>83</v>
      </c>
    </row>
    <row r="411" s="13" customFormat="1">
      <c r="A411" s="13"/>
      <c r="B411" s="227"/>
      <c r="C411" s="228"/>
      <c r="D411" s="219" t="s">
        <v>144</v>
      </c>
      <c r="E411" s="229" t="s">
        <v>517</v>
      </c>
      <c r="F411" s="230" t="s">
        <v>518</v>
      </c>
      <c r="G411" s="228"/>
      <c r="H411" s="231">
        <v>59.75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144</v>
      </c>
      <c r="AU411" s="237" t="s">
        <v>83</v>
      </c>
      <c r="AV411" s="13" t="s">
        <v>83</v>
      </c>
      <c r="AW411" s="13" t="s">
        <v>34</v>
      </c>
      <c r="AX411" s="13" t="s">
        <v>73</v>
      </c>
      <c r="AY411" s="237" t="s">
        <v>129</v>
      </c>
    </row>
    <row r="412" s="13" customFormat="1">
      <c r="A412" s="13"/>
      <c r="B412" s="227"/>
      <c r="C412" s="228"/>
      <c r="D412" s="219" t="s">
        <v>144</v>
      </c>
      <c r="E412" s="229" t="s">
        <v>21</v>
      </c>
      <c r="F412" s="230" t="s">
        <v>519</v>
      </c>
      <c r="G412" s="228"/>
      <c r="H412" s="231">
        <v>1.5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144</v>
      </c>
      <c r="AU412" s="237" t="s">
        <v>83</v>
      </c>
      <c r="AV412" s="13" t="s">
        <v>83</v>
      </c>
      <c r="AW412" s="13" t="s">
        <v>34</v>
      </c>
      <c r="AX412" s="13" t="s">
        <v>73</v>
      </c>
      <c r="AY412" s="237" t="s">
        <v>129</v>
      </c>
    </row>
    <row r="413" s="14" customFormat="1">
      <c r="A413" s="14"/>
      <c r="B413" s="238"/>
      <c r="C413" s="239"/>
      <c r="D413" s="219" t="s">
        <v>144</v>
      </c>
      <c r="E413" s="240" t="s">
        <v>21</v>
      </c>
      <c r="F413" s="241" t="s">
        <v>146</v>
      </c>
      <c r="G413" s="239"/>
      <c r="H413" s="242">
        <v>61.25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144</v>
      </c>
      <c r="AU413" s="248" t="s">
        <v>83</v>
      </c>
      <c r="AV413" s="14" t="s">
        <v>136</v>
      </c>
      <c r="AW413" s="14" t="s">
        <v>34</v>
      </c>
      <c r="AX413" s="14" t="s">
        <v>81</v>
      </c>
      <c r="AY413" s="248" t="s">
        <v>129</v>
      </c>
    </row>
    <row r="414" s="2" customFormat="1" ht="16.5" customHeight="1">
      <c r="A414" s="39"/>
      <c r="B414" s="40"/>
      <c r="C414" s="259" t="s">
        <v>520</v>
      </c>
      <c r="D414" s="259" t="s">
        <v>521</v>
      </c>
      <c r="E414" s="260" t="s">
        <v>522</v>
      </c>
      <c r="F414" s="261" t="s">
        <v>523</v>
      </c>
      <c r="G414" s="262" t="s">
        <v>486</v>
      </c>
      <c r="H414" s="263">
        <v>116.375</v>
      </c>
      <c r="I414" s="264"/>
      <c r="J414" s="265">
        <f>ROUND(I414*H414,2)</f>
        <v>0</v>
      </c>
      <c r="K414" s="261" t="s">
        <v>135</v>
      </c>
      <c r="L414" s="266"/>
      <c r="M414" s="267" t="s">
        <v>21</v>
      </c>
      <c r="N414" s="268" t="s">
        <v>44</v>
      </c>
      <c r="O414" s="85"/>
      <c r="P414" s="215">
        <f>O414*H414</f>
        <v>0</v>
      </c>
      <c r="Q414" s="215">
        <v>1</v>
      </c>
      <c r="R414" s="215">
        <f>Q414*H414</f>
        <v>116.375</v>
      </c>
      <c r="S414" s="215">
        <v>0</v>
      </c>
      <c r="T414" s="21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7" t="s">
        <v>192</v>
      </c>
      <c r="AT414" s="217" t="s">
        <v>521</v>
      </c>
      <c r="AU414" s="217" t="s">
        <v>83</v>
      </c>
      <c r="AY414" s="18" t="s">
        <v>129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8" t="s">
        <v>81</v>
      </c>
      <c r="BK414" s="218">
        <f>ROUND(I414*H414,2)</f>
        <v>0</v>
      </c>
      <c r="BL414" s="18" t="s">
        <v>136</v>
      </c>
      <c r="BM414" s="217" t="s">
        <v>524</v>
      </c>
    </row>
    <row r="415" s="2" customFormat="1">
      <c r="A415" s="39"/>
      <c r="B415" s="40"/>
      <c r="C415" s="41"/>
      <c r="D415" s="219" t="s">
        <v>138</v>
      </c>
      <c r="E415" s="41"/>
      <c r="F415" s="220" t="s">
        <v>523</v>
      </c>
      <c r="G415" s="41"/>
      <c r="H415" s="41"/>
      <c r="I415" s="221"/>
      <c r="J415" s="41"/>
      <c r="K415" s="41"/>
      <c r="L415" s="45"/>
      <c r="M415" s="222"/>
      <c r="N415" s="223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138</v>
      </c>
      <c r="AU415" s="18" t="s">
        <v>83</v>
      </c>
    </row>
    <row r="416" s="13" customFormat="1">
      <c r="A416" s="13"/>
      <c r="B416" s="227"/>
      <c r="C416" s="228"/>
      <c r="D416" s="219" t="s">
        <v>144</v>
      </c>
      <c r="E416" s="229" t="s">
        <v>21</v>
      </c>
      <c r="F416" s="230" t="s">
        <v>525</v>
      </c>
      <c r="G416" s="228"/>
      <c r="H416" s="231">
        <v>116.375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144</v>
      </c>
      <c r="AU416" s="237" t="s">
        <v>83</v>
      </c>
      <c r="AV416" s="13" t="s">
        <v>83</v>
      </c>
      <c r="AW416" s="13" t="s">
        <v>34</v>
      </c>
      <c r="AX416" s="13" t="s">
        <v>73</v>
      </c>
      <c r="AY416" s="237" t="s">
        <v>129</v>
      </c>
    </row>
    <row r="417" s="14" customFormat="1">
      <c r="A417" s="14"/>
      <c r="B417" s="238"/>
      <c r="C417" s="239"/>
      <c r="D417" s="219" t="s">
        <v>144</v>
      </c>
      <c r="E417" s="240" t="s">
        <v>21</v>
      </c>
      <c r="F417" s="241" t="s">
        <v>146</v>
      </c>
      <c r="G417" s="239"/>
      <c r="H417" s="242">
        <v>116.375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144</v>
      </c>
      <c r="AU417" s="248" t="s">
        <v>83</v>
      </c>
      <c r="AV417" s="14" t="s">
        <v>136</v>
      </c>
      <c r="AW417" s="14" t="s">
        <v>34</v>
      </c>
      <c r="AX417" s="14" t="s">
        <v>81</v>
      </c>
      <c r="AY417" s="248" t="s">
        <v>129</v>
      </c>
    </row>
    <row r="418" s="2" customFormat="1" ht="16.5" customHeight="1">
      <c r="A418" s="39"/>
      <c r="B418" s="40"/>
      <c r="C418" s="206" t="s">
        <v>526</v>
      </c>
      <c r="D418" s="206" t="s">
        <v>131</v>
      </c>
      <c r="E418" s="207" t="s">
        <v>527</v>
      </c>
      <c r="F418" s="208" t="s">
        <v>528</v>
      </c>
      <c r="G418" s="209" t="s">
        <v>134</v>
      </c>
      <c r="H418" s="210">
        <v>12</v>
      </c>
      <c r="I418" s="211"/>
      <c r="J418" s="212">
        <f>ROUND(I418*H418,2)</f>
        <v>0</v>
      </c>
      <c r="K418" s="208" t="s">
        <v>135</v>
      </c>
      <c r="L418" s="45"/>
      <c r="M418" s="213" t="s">
        <v>21</v>
      </c>
      <c r="N418" s="214" t="s">
        <v>44</v>
      </c>
      <c r="O418" s="85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7" t="s">
        <v>136</v>
      </c>
      <c r="AT418" s="217" t="s">
        <v>131</v>
      </c>
      <c r="AU418" s="217" t="s">
        <v>83</v>
      </c>
      <c r="AY418" s="18" t="s">
        <v>129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8" t="s">
        <v>81</v>
      </c>
      <c r="BK418" s="218">
        <f>ROUND(I418*H418,2)</f>
        <v>0</v>
      </c>
      <c r="BL418" s="18" t="s">
        <v>136</v>
      </c>
      <c r="BM418" s="217" t="s">
        <v>529</v>
      </c>
    </row>
    <row r="419" s="2" customFormat="1">
      <c r="A419" s="39"/>
      <c r="B419" s="40"/>
      <c r="C419" s="41"/>
      <c r="D419" s="219" t="s">
        <v>138</v>
      </c>
      <c r="E419" s="41"/>
      <c r="F419" s="220" t="s">
        <v>530</v>
      </c>
      <c r="G419" s="41"/>
      <c r="H419" s="41"/>
      <c r="I419" s="221"/>
      <c r="J419" s="41"/>
      <c r="K419" s="41"/>
      <c r="L419" s="45"/>
      <c r="M419" s="222"/>
      <c r="N419" s="223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138</v>
      </c>
      <c r="AU419" s="18" t="s">
        <v>83</v>
      </c>
    </row>
    <row r="420" s="2" customFormat="1">
      <c r="A420" s="39"/>
      <c r="B420" s="40"/>
      <c r="C420" s="41"/>
      <c r="D420" s="224" t="s">
        <v>140</v>
      </c>
      <c r="E420" s="41"/>
      <c r="F420" s="225" t="s">
        <v>531</v>
      </c>
      <c r="G420" s="41"/>
      <c r="H420" s="41"/>
      <c r="I420" s="221"/>
      <c r="J420" s="41"/>
      <c r="K420" s="41"/>
      <c r="L420" s="45"/>
      <c r="M420" s="222"/>
      <c r="N420" s="223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140</v>
      </c>
      <c r="AU420" s="18" t="s">
        <v>83</v>
      </c>
    </row>
    <row r="421" s="2" customFormat="1">
      <c r="A421" s="39"/>
      <c r="B421" s="40"/>
      <c r="C421" s="41"/>
      <c r="D421" s="219" t="s">
        <v>142</v>
      </c>
      <c r="E421" s="41"/>
      <c r="F421" s="226" t="s">
        <v>532</v>
      </c>
      <c r="G421" s="41"/>
      <c r="H421" s="41"/>
      <c r="I421" s="221"/>
      <c r="J421" s="41"/>
      <c r="K421" s="41"/>
      <c r="L421" s="45"/>
      <c r="M421" s="222"/>
      <c r="N421" s="223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142</v>
      </c>
      <c r="AU421" s="18" t="s">
        <v>83</v>
      </c>
    </row>
    <row r="422" s="13" customFormat="1">
      <c r="A422" s="13"/>
      <c r="B422" s="227"/>
      <c r="C422" s="228"/>
      <c r="D422" s="219" t="s">
        <v>144</v>
      </c>
      <c r="E422" s="229" t="s">
        <v>21</v>
      </c>
      <c r="F422" s="230" t="s">
        <v>533</v>
      </c>
      <c r="G422" s="228"/>
      <c r="H422" s="231">
        <v>12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144</v>
      </c>
      <c r="AU422" s="237" t="s">
        <v>83</v>
      </c>
      <c r="AV422" s="13" t="s">
        <v>83</v>
      </c>
      <c r="AW422" s="13" t="s">
        <v>34</v>
      </c>
      <c r="AX422" s="13" t="s">
        <v>73</v>
      </c>
      <c r="AY422" s="237" t="s">
        <v>129</v>
      </c>
    </row>
    <row r="423" s="14" customFormat="1">
      <c r="A423" s="14"/>
      <c r="B423" s="238"/>
      <c r="C423" s="239"/>
      <c r="D423" s="219" t="s">
        <v>144</v>
      </c>
      <c r="E423" s="240" t="s">
        <v>21</v>
      </c>
      <c r="F423" s="241" t="s">
        <v>146</v>
      </c>
      <c r="G423" s="239"/>
      <c r="H423" s="242">
        <v>12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144</v>
      </c>
      <c r="AU423" s="248" t="s">
        <v>83</v>
      </c>
      <c r="AV423" s="14" t="s">
        <v>136</v>
      </c>
      <c r="AW423" s="14" t="s">
        <v>34</v>
      </c>
      <c r="AX423" s="14" t="s">
        <v>81</v>
      </c>
      <c r="AY423" s="248" t="s">
        <v>129</v>
      </c>
    </row>
    <row r="424" s="2" customFormat="1" ht="16.5" customHeight="1">
      <c r="A424" s="39"/>
      <c r="B424" s="40"/>
      <c r="C424" s="206" t="s">
        <v>534</v>
      </c>
      <c r="D424" s="206" t="s">
        <v>131</v>
      </c>
      <c r="E424" s="207" t="s">
        <v>535</v>
      </c>
      <c r="F424" s="208" t="s">
        <v>536</v>
      </c>
      <c r="G424" s="209" t="s">
        <v>134</v>
      </c>
      <c r="H424" s="210">
        <v>1540.5</v>
      </c>
      <c r="I424" s="211"/>
      <c r="J424" s="212">
        <f>ROUND(I424*H424,2)</f>
        <v>0</v>
      </c>
      <c r="K424" s="208" t="s">
        <v>135</v>
      </c>
      <c r="L424" s="45"/>
      <c r="M424" s="213" t="s">
        <v>21</v>
      </c>
      <c r="N424" s="214" t="s">
        <v>44</v>
      </c>
      <c r="O424" s="85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7" t="s">
        <v>136</v>
      </c>
      <c r="AT424" s="217" t="s">
        <v>131</v>
      </c>
      <c r="AU424" s="217" t="s">
        <v>83</v>
      </c>
      <c r="AY424" s="18" t="s">
        <v>129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8" t="s">
        <v>81</v>
      </c>
      <c r="BK424" s="218">
        <f>ROUND(I424*H424,2)</f>
        <v>0</v>
      </c>
      <c r="BL424" s="18" t="s">
        <v>136</v>
      </c>
      <c r="BM424" s="217" t="s">
        <v>537</v>
      </c>
    </row>
    <row r="425" s="2" customFormat="1">
      <c r="A425" s="39"/>
      <c r="B425" s="40"/>
      <c r="C425" s="41"/>
      <c r="D425" s="219" t="s">
        <v>138</v>
      </c>
      <c r="E425" s="41"/>
      <c r="F425" s="220" t="s">
        <v>538</v>
      </c>
      <c r="G425" s="41"/>
      <c r="H425" s="41"/>
      <c r="I425" s="221"/>
      <c r="J425" s="41"/>
      <c r="K425" s="41"/>
      <c r="L425" s="45"/>
      <c r="M425" s="222"/>
      <c r="N425" s="223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138</v>
      </c>
      <c r="AU425" s="18" t="s">
        <v>83</v>
      </c>
    </row>
    <row r="426" s="2" customFormat="1">
      <c r="A426" s="39"/>
      <c r="B426" s="40"/>
      <c r="C426" s="41"/>
      <c r="D426" s="224" t="s">
        <v>140</v>
      </c>
      <c r="E426" s="41"/>
      <c r="F426" s="225" t="s">
        <v>539</v>
      </c>
      <c r="G426" s="41"/>
      <c r="H426" s="41"/>
      <c r="I426" s="221"/>
      <c r="J426" s="41"/>
      <c r="K426" s="41"/>
      <c r="L426" s="45"/>
      <c r="M426" s="222"/>
      <c r="N426" s="223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2" customFormat="1">
      <c r="A427" s="39"/>
      <c r="B427" s="40"/>
      <c r="C427" s="41"/>
      <c r="D427" s="219" t="s">
        <v>142</v>
      </c>
      <c r="E427" s="41"/>
      <c r="F427" s="226" t="s">
        <v>532</v>
      </c>
      <c r="G427" s="41"/>
      <c r="H427" s="41"/>
      <c r="I427" s="221"/>
      <c r="J427" s="41"/>
      <c r="K427" s="41"/>
      <c r="L427" s="45"/>
      <c r="M427" s="222"/>
      <c r="N427" s="223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142</v>
      </c>
      <c r="AU427" s="18" t="s">
        <v>83</v>
      </c>
    </row>
    <row r="428" s="13" customFormat="1">
      <c r="A428" s="13"/>
      <c r="B428" s="227"/>
      <c r="C428" s="228"/>
      <c r="D428" s="219" t="s">
        <v>144</v>
      </c>
      <c r="E428" s="229" t="s">
        <v>21</v>
      </c>
      <c r="F428" s="230" t="s">
        <v>540</v>
      </c>
      <c r="G428" s="228"/>
      <c r="H428" s="231">
        <v>1540.5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144</v>
      </c>
      <c r="AU428" s="237" t="s">
        <v>83</v>
      </c>
      <c r="AV428" s="13" t="s">
        <v>83</v>
      </c>
      <c r="AW428" s="13" t="s">
        <v>34</v>
      </c>
      <c r="AX428" s="13" t="s">
        <v>73</v>
      </c>
      <c r="AY428" s="237" t="s">
        <v>129</v>
      </c>
    </row>
    <row r="429" s="14" customFormat="1">
      <c r="A429" s="14"/>
      <c r="B429" s="238"/>
      <c r="C429" s="239"/>
      <c r="D429" s="219" t="s">
        <v>144</v>
      </c>
      <c r="E429" s="240" t="s">
        <v>21</v>
      </c>
      <c r="F429" s="241" t="s">
        <v>146</v>
      </c>
      <c r="G429" s="239"/>
      <c r="H429" s="242">
        <v>1540.5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8" t="s">
        <v>144</v>
      </c>
      <c r="AU429" s="248" t="s">
        <v>83</v>
      </c>
      <c r="AV429" s="14" t="s">
        <v>136</v>
      </c>
      <c r="AW429" s="14" t="s">
        <v>34</v>
      </c>
      <c r="AX429" s="14" t="s">
        <v>81</v>
      </c>
      <c r="AY429" s="248" t="s">
        <v>129</v>
      </c>
    </row>
    <row r="430" s="2" customFormat="1" ht="16.5" customHeight="1">
      <c r="A430" s="39"/>
      <c r="B430" s="40"/>
      <c r="C430" s="206" t="s">
        <v>541</v>
      </c>
      <c r="D430" s="206" t="s">
        <v>131</v>
      </c>
      <c r="E430" s="207" t="s">
        <v>542</v>
      </c>
      <c r="F430" s="208" t="s">
        <v>543</v>
      </c>
      <c r="G430" s="209" t="s">
        <v>134</v>
      </c>
      <c r="H430" s="210">
        <v>1540.5</v>
      </c>
      <c r="I430" s="211"/>
      <c r="J430" s="212">
        <f>ROUND(I430*H430,2)</f>
        <v>0</v>
      </c>
      <c r="K430" s="208" t="s">
        <v>135</v>
      </c>
      <c r="L430" s="45"/>
      <c r="M430" s="213" t="s">
        <v>21</v>
      </c>
      <c r="N430" s="214" t="s">
        <v>44</v>
      </c>
      <c r="O430" s="85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7" t="s">
        <v>136</v>
      </c>
      <c r="AT430" s="217" t="s">
        <v>131</v>
      </c>
      <c r="AU430" s="217" t="s">
        <v>83</v>
      </c>
      <c r="AY430" s="18" t="s">
        <v>129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8" t="s">
        <v>81</v>
      </c>
      <c r="BK430" s="218">
        <f>ROUND(I430*H430,2)</f>
        <v>0</v>
      </c>
      <c r="BL430" s="18" t="s">
        <v>136</v>
      </c>
      <c r="BM430" s="217" t="s">
        <v>544</v>
      </c>
    </row>
    <row r="431" s="2" customFormat="1">
      <c r="A431" s="39"/>
      <c r="B431" s="40"/>
      <c r="C431" s="41"/>
      <c r="D431" s="219" t="s">
        <v>138</v>
      </c>
      <c r="E431" s="41"/>
      <c r="F431" s="220" t="s">
        <v>545</v>
      </c>
      <c r="G431" s="41"/>
      <c r="H431" s="41"/>
      <c r="I431" s="221"/>
      <c r="J431" s="41"/>
      <c r="K431" s="41"/>
      <c r="L431" s="45"/>
      <c r="M431" s="222"/>
      <c r="N431" s="223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138</v>
      </c>
      <c r="AU431" s="18" t="s">
        <v>83</v>
      </c>
    </row>
    <row r="432" s="2" customFormat="1">
      <c r="A432" s="39"/>
      <c r="B432" s="40"/>
      <c r="C432" s="41"/>
      <c r="D432" s="224" t="s">
        <v>140</v>
      </c>
      <c r="E432" s="41"/>
      <c r="F432" s="225" t="s">
        <v>546</v>
      </c>
      <c r="G432" s="41"/>
      <c r="H432" s="41"/>
      <c r="I432" s="221"/>
      <c r="J432" s="41"/>
      <c r="K432" s="41"/>
      <c r="L432" s="45"/>
      <c r="M432" s="222"/>
      <c r="N432" s="223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83</v>
      </c>
    </row>
    <row r="433" s="2" customFormat="1">
      <c r="A433" s="39"/>
      <c r="B433" s="40"/>
      <c r="C433" s="41"/>
      <c r="D433" s="219" t="s">
        <v>142</v>
      </c>
      <c r="E433" s="41"/>
      <c r="F433" s="226" t="s">
        <v>547</v>
      </c>
      <c r="G433" s="41"/>
      <c r="H433" s="41"/>
      <c r="I433" s="221"/>
      <c r="J433" s="41"/>
      <c r="K433" s="41"/>
      <c r="L433" s="45"/>
      <c r="M433" s="222"/>
      <c r="N433" s="223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142</v>
      </c>
      <c r="AU433" s="18" t="s">
        <v>83</v>
      </c>
    </row>
    <row r="434" s="13" customFormat="1">
      <c r="A434" s="13"/>
      <c r="B434" s="227"/>
      <c r="C434" s="228"/>
      <c r="D434" s="219" t="s">
        <v>144</v>
      </c>
      <c r="E434" s="229" t="s">
        <v>21</v>
      </c>
      <c r="F434" s="230" t="s">
        <v>540</v>
      </c>
      <c r="G434" s="228"/>
      <c r="H434" s="231">
        <v>1540.5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144</v>
      </c>
      <c r="AU434" s="237" t="s">
        <v>83</v>
      </c>
      <c r="AV434" s="13" t="s">
        <v>83</v>
      </c>
      <c r="AW434" s="13" t="s">
        <v>34</v>
      </c>
      <c r="AX434" s="13" t="s">
        <v>73</v>
      </c>
      <c r="AY434" s="237" t="s">
        <v>129</v>
      </c>
    </row>
    <row r="435" s="14" customFormat="1">
      <c r="A435" s="14"/>
      <c r="B435" s="238"/>
      <c r="C435" s="239"/>
      <c r="D435" s="219" t="s">
        <v>144</v>
      </c>
      <c r="E435" s="240" t="s">
        <v>21</v>
      </c>
      <c r="F435" s="241" t="s">
        <v>146</v>
      </c>
      <c r="G435" s="239"/>
      <c r="H435" s="242">
        <v>1540.5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144</v>
      </c>
      <c r="AU435" s="248" t="s">
        <v>83</v>
      </c>
      <c r="AV435" s="14" t="s">
        <v>136</v>
      </c>
      <c r="AW435" s="14" t="s">
        <v>34</v>
      </c>
      <c r="AX435" s="14" t="s">
        <v>81</v>
      </c>
      <c r="AY435" s="248" t="s">
        <v>129</v>
      </c>
    </row>
    <row r="436" s="2" customFormat="1" ht="16.5" customHeight="1">
      <c r="A436" s="39"/>
      <c r="B436" s="40"/>
      <c r="C436" s="259" t="s">
        <v>548</v>
      </c>
      <c r="D436" s="259" t="s">
        <v>521</v>
      </c>
      <c r="E436" s="260" t="s">
        <v>549</v>
      </c>
      <c r="F436" s="261" t="s">
        <v>550</v>
      </c>
      <c r="G436" s="262" t="s">
        <v>551</v>
      </c>
      <c r="H436" s="263">
        <v>4.6219999999999999</v>
      </c>
      <c r="I436" s="264"/>
      <c r="J436" s="265">
        <f>ROUND(I436*H436,2)</f>
        <v>0</v>
      </c>
      <c r="K436" s="261" t="s">
        <v>21</v>
      </c>
      <c r="L436" s="266"/>
      <c r="M436" s="267" t="s">
        <v>21</v>
      </c>
      <c r="N436" s="268" t="s">
        <v>44</v>
      </c>
      <c r="O436" s="85"/>
      <c r="P436" s="215">
        <f>O436*H436</f>
        <v>0</v>
      </c>
      <c r="Q436" s="215">
        <v>0.001</v>
      </c>
      <c r="R436" s="215">
        <f>Q436*H436</f>
        <v>0.0046220000000000002</v>
      </c>
      <c r="S436" s="215">
        <v>0</v>
      </c>
      <c r="T436" s="21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7" t="s">
        <v>192</v>
      </c>
      <c r="AT436" s="217" t="s">
        <v>521</v>
      </c>
      <c r="AU436" s="217" t="s">
        <v>83</v>
      </c>
      <c r="AY436" s="18" t="s">
        <v>129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8" t="s">
        <v>81</v>
      </c>
      <c r="BK436" s="218">
        <f>ROUND(I436*H436,2)</f>
        <v>0</v>
      </c>
      <c r="BL436" s="18" t="s">
        <v>136</v>
      </c>
      <c r="BM436" s="217" t="s">
        <v>552</v>
      </c>
    </row>
    <row r="437" s="2" customFormat="1">
      <c r="A437" s="39"/>
      <c r="B437" s="40"/>
      <c r="C437" s="41"/>
      <c r="D437" s="219" t="s">
        <v>138</v>
      </c>
      <c r="E437" s="41"/>
      <c r="F437" s="220" t="s">
        <v>553</v>
      </c>
      <c r="G437" s="41"/>
      <c r="H437" s="41"/>
      <c r="I437" s="221"/>
      <c r="J437" s="41"/>
      <c r="K437" s="41"/>
      <c r="L437" s="45"/>
      <c r="M437" s="222"/>
      <c r="N437" s="223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138</v>
      </c>
      <c r="AU437" s="18" t="s">
        <v>83</v>
      </c>
    </row>
    <row r="438" s="13" customFormat="1">
      <c r="A438" s="13"/>
      <c r="B438" s="227"/>
      <c r="C438" s="228"/>
      <c r="D438" s="219" t="s">
        <v>144</v>
      </c>
      <c r="E438" s="229" t="s">
        <v>21</v>
      </c>
      <c r="F438" s="230" t="s">
        <v>554</v>
      </c>
      <c r="G438" s="228"/>
      <c r="H438" s="231">
        <v>4.6219999999999999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144</v>
      </c>
      <c r="AU438" s="237" t="s">
        <v>83</v>
      </c>
      <c r="AV438" s="13" t="s">
        <v>83</v>
      </c>
      <c r="AW438" s="13" t="s">
        <v>34</v>
      </c>
      <c r="AX438" s="13" t="s">
        <v>73</v>
      </c>
      <c r="AY438" s="237" t="s">
        <v>129</v>
      </c>
    </row>
    <row r="439" s="14" customFormat="1">
      <c r="A439" s="14"/>
      <c r="B439" s="238"/>
      <c r="C439" s="239"/>
      <c r="D439" s="219" t="s">
        <v>144</v>
      </c>
      <c r="E439" s="240" t="s">
        <v>21</v>
      </c>
      <c r="F439" s="241" t="s">
        <v>146</v>
      </c>
      <c r="G439" s="239"/>
      <c r="H439" s="242">
        <v>4.6219999999999999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144</v>
      </c>
      <c r="AU439" s="248" t="s">
        <v>83</v>
      </c>
      <c r="AV439" s="14" t="s">
        <v>136</v>
      </c>
      <c r="AW439" s="14" t="s">
        <v>34</v>
      </c>
      <c r="AX439" s="14" t="s">
        <v>81</v>
      </c>
      <c r="AY439" s="248" t="s">
        <v>129</v>
      </c>
    </row>
    <row r="440" s="2" customFormat="1" ht="16.5" customHeight="1">
      <c r="A440" s="39"/>
      <c r="B440" s="40"/>
      <c r="C440" s="206" t="s">
        <v>555</v>
      </c>
      <c r="D440" s="206" t="s">
        <v>131</v>
      </c>
      <c r="E440" s="207" t="s">
        <v>556</v>
      </c>
      <c r="F440" s="208" t="s">
        <v>557</v>
      </c>
      <c r="G440" s="209" t="s">
        <v>134</v>
      </c>
      <c r="H440" s="210">
        <v>8102.4250000000002</v>
      </c>
      <c r="I440" s="211"/>
      <c r="J440" s="212">
        <f>ROUND(I440*H440,2)</f>
        <v>0</v>
      </c>
      <c r="K440" s="208" t="s">
        <v>135</v>
      </c>
      <c r="L440" s="45"/>
      <c r="M440" s="213" t="s">
        <v>21</v>
      </c>
      <c r="N440" s="214" t="s">
        <v>44</v>
      </c>
      <c r="O440" s="85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7" t="s">
        <v>136</v>
      </c>
      <c r="AT440" s="217" t="s">
        <v>131</v>
      </c>
      <c r="AU440" s="217" t="s">
        <v>83</v>
      </c>
      <c r="AY440" s="18" t="s">
        <v>129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8" t="s">
        <v>81</v>
      </c>
      <c r="BK440" s="218">
        <f>ROUND(I440*H440,2)</f>
        <v>0</v>
      </c>
      <c r="BL440" s="18" t="s">
        <v>136</v>
      </c>
      <c r="BM440" s="217" t="s">
        <v>558</v>
      </c>
    </row>
    <row r="441" s="2" customFormat="1">
      <c r="A441" s="39"/>
      <c r="B441" s="40"/>
      <c r="C441" s="41"/>
      <c r="D441" s="219" t="s">
        <v>138</v>
      </c>
      <c r="E441" s="41"/>
      <c r="F441" s="220" t="s">
        <v>559</v>
      </c>
      <c r="G441" s="41"/>
      <c r="H441" s="41"/>
      <c r="I441" s="221"/>
      <c r="J441" s="41"/>
      <c r="K441" s="41"/>
      <c r="L441" s="45"/>
      <c r="M441" s="222"/>
      <c r="N441" s="223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138</v>
      </c>
      <c r="AU441" s="18" t="s">
        <v>83</v>
      </c>
    </row>
    <row r="442" s="2" customFormat="1">
      <c r="A442" s="39"/>
      <c r="B442" s="40"/>
      <c r="C442" s="41"/>
      <c r="D442" s="224" t="s">
        <v>140</v>
      </c>
      <c r="E442" s="41"/>
      <c r="F442" s="225" t="s">
        <v>560</v>
      </c>
      <c r="G442" s="41"/>
      <c r="H442" s="41"/>
      <c r="I442" s="221"/>
      <c r="J442" s="41"/>
      <c r="K442" s="41"/>
      <c r="L442" s="45"/>
      <c r="M442" s="222"/>
      <c r="N442" s="223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140</v>
      </c>
      <c r="AU442" s="18" t="s">
        <v>83</v>
      </c>
    </row>
    <row r="443" s="2" customFormat="1">
      <c r="A443" s="39"/>
      <c r="B443" s="40"/>
      <c r="C443" s="41"/>
      <c r="D443" s="219" t="s">
        <v>142</v>
      </c>
      <c r="E443" s="41"/>
      <c r="F443" s="226" t="s">
        <v>561</v>
      </c>
      <c r="G443" s="41"/>
      <c r="H443" s="41"/>
      <c r="I443" s="221"/>
      <c r="J443" s="41"/>
      <c r="K443" s="41"/>
      <c r="L443" s="45"/>
      <c r="M443" s="222"/>
      <c r="N443" s="223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142</v>
      </c>
      <c r="AU443" s="18" t="s">
        <v>83</v>
      </c>
    </row>
    <row r="444" s="13" customFormat="1">
      <c r="A444" s="13"/>
      <c r="B444" s="227"/>
      <c r="C444" s="228"/>
      <c r="D444" s="219" t="s">
        <v>144</v>
      </c>
      <c r="E444" s="229" t="s">
        <v>21</v>
      </c>
      <c r="F444" s="230" t="s">
        <v>562</v>
      </c>
      <c r="G444" s="228"/>
      <c r="H444" s="231">
        <v>7665.625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144</v>
      </c>
      <c r="AU444" s="237" t="s">
        <v>83</v>
      </c>
      <c r="AV444" s="13" t="s">
        <v>83</v>
      </c>
      <c r="AW444" s="13" t="s">
        <v>34</v>
      </c>
      <c r="AX444" s="13" t="s">
        <v>73</v>
      </c>
      <c r="AY444" s="237" t="s">
        <v>129</v>
      </c>
    </row>
    <row r="445" s="13" customFormat="1">
      <c r="A445" s="13"/>
      <c r="B445" s="227"/>
      <c r="C445" s="228"/>
      <c r="D445" s="219" t="s">
        <v>144</v>
      </c>
      <c r="E445" s="229" t="s">
        <v>21</v>
      </c>
      <c r="F445" s="230" t="s">
        <v>563</v>
      </c>
      <c r="G445" s="228"/>
      <c r="H445" s="231">
        <v>436.80000000000001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144</v>
      </c>
      <c r="AU445" s="237" t="s">
        <v>83</v>
      </c>
      <c r="AV445" s="13" t="s">
        <v>83</v>
      </c>
      <c r="AW445" s="13" t="s">
        <v>34</v>
      </c>
      <c r="AX445" s="13" t="s">
        <v>73</v>
      </c>
      <c r="AY445" s="237" t="s">
        <v>129</v>
      </c>
    </row>
    <row r="446" s="14" customFormat="1">
      <c r="A446" s="14"/>
      <c r="B446" s="238"/>
      <c r="C446" s="239"/>
      <c r="D446" s="219" t="s">
        <v>144</v>
      </c>
      <c r="E446" s="240" t="s">
        <v>21</v>
      </c>
      <c r="F446" s="241" t="s">
        <v>146</v>
      </c>
      <c r="G446" s="239"/>
      <c r="H446" s="242">
        <v>8102.4250000000002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144</v>
      </c>
      <c r="AU446" s="248" t="s">
        <v>83</v>
      </c>
      <c r="AV446" s="14" t="s">
        <v>136</v>
      </c>
      <c r="AW446" s="14" t="s">
        <v>34</v>
      </c>
      <c r="AX446" s="14" t="s">
        <v>81</v>
      </c>
      <c r="AY446" s="248" t="s">
        <v>129</v>
      </c>
    </row>
    <row r="447" s="2" customFormat="1" ht="16.5" customHeight="1">
      <c r="A447" s="39"/>
      <c r="B447" s="40"/>
      <c r="C447" s="206" t="s">
        <v>564</v>
      </c>
      <c r="D447" s="206" t="s">
        <v>131</v>
      </c>
      <c r="E447" s="207" t="s">
        <v>565</v>
      </c>
      <c r="F447" s="208" t="s">
        <v>566</v>
      </c>
      <c r="G447" s="209" t="s">
        <v>134</v>
      </c>
      <c r="H447" s="210">
        <v>150</v>
      </c>
      <c r="I447" s="211"/>
      <c r="J447" s="212">
        <f>ROUND(I447*H447,2)</f>
        <v>0</v>
      </c>
      <c r="K447" s="208" t="s">
        <v>135</v>
      </c>
      <c r="L447" s="45"/>
      <c r="M447" s="213" t="s">
        <v>21</v>
      </c>
      <c r="N447" s="214" t="s">
        <v>44</v>
      </c>
      <c r="O447" s="85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7" t="s">
        <v>136</v>
      </c>
      <c r="AT447" s="217" t="s">
        <v>131</v>
      </c>
      <c r="AU447" s="217" t="s">
        <v>83</v>
      </c>
      <c r="AY447" s="18" t="s">
        <v>129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81</v>
      </c>
      <c r="BK447" s="218">
        <f>ROUND(I447*H447,2)</f>
        <v>0</v>
      </c>
      <c r="BL447" s="18" t="s">
        <v>136</v>
      </c>
      <c r="BM447" s="217" t="s">
        <v>567</v>
      </c>
    </row>
    <row r="448" s="2" customFormat="1">
      <c r="A448" s="39"/>
      <c r="B448" s="40"/>
      <c r="C448" s="41"/>
      <c r="D448" s="219" t="s">
        <v>138</v>
      </c>
      <c r="E448" s="41"/>
      <c r="F448" s="220" t="s">
        <v>568</v>
      </c>
      <c r="G448" s="41"/>
      <c r="H448" s="41"/>
      <c r="I448" s="221"/>
      <c r="J448" s="41"/>
      <c r="K448" s="41"/>
      <c r="L448" s="45"/>
      <c r="M448" s="222"/>
      <c r="N448" s="223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138</v>
      </c>
      <c r="AU448" s="18" t="s">
        <v>83</v>
      </c>
    </row>
    <row r="449" s="2" customFormat="1">
      <c r="A449" s="39"/>
      <c r="B449" s="40"/>
      <c r="C449" s="41"/>
      <c r="D449" s="224" t="s">
        <v>140</v>
      </c>
      <c r="E449" s="41"/>
      <c r="F449" s="225" t="s">
        <v>569</v>
      </c>
      <c r="G449" s="41"/>
      <c r="H449" s="41"/>
      <c r="I449" s="221"/>
      <c r="J449" s="41"/>
      <c r="K449" s="41"/>
      <c r="L449" s="45"/>
      <c r="M449" s="222"/>
      <c r="N449" s="223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140</v>
      </c>
      <c r="AU449" s="18" t="s">
        <v>83</v>
      </c>
    </row>
    <row r="450" s="2" customFormat="1">
      <c r="A450" s="39"/>
      <c r="B450" s="40"/>
      <c r="C450" s="41"/>
      <c r="D450" s="219" t="s">
        <v>142</v>
      </c>
      <c r="E450" s="41"/>
      <c r="F450" s="226" t="s">
        <v>570</v>
      </c>
      <c r="G450" s="41"/>
      <c r="H450" s="41"/>
      <c r="I450" s="221"/>
      <c r="J450" s="41"/>
      <c r="K450" s="41"/>
      <c r="L450" s="45"/>
      <c r="M450" s="222"/>
      <c r="N450" s="223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142</v>
      </c>
      <c r="AU450" s="18" t="s">
        <v>83</v>
      </c>
    </row>
    <row r="451" s="13" customFormat="1">
      <c r="A451" s="13"/>
      <c r="B451" s="227"/>
      <c r="C451" s="228"/>
      <c r="D451" s="219" t="s">
        <v>144</v>
      </c>
      <c r="E451" s="229" t="s">
        <v>21</v>
      </c>
      <c r="F451" s="230" t="s">
        <v>571</v>
      </c>
      <c r="G451" s="228"/>
      <c r="H451" s="231">
        <v>150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144</v>
      </c>
      <c r="AU451" s="237" t="s">
        <v>83</v>
      </c>
      <c r="AV451" s="13" t="s">
        <v>83</v>
      </c>
      <c r="AW451" s="13" t="s">
        <v>34</v>
      </c>
      <c r="AX451" s="13" t="s">
        <v>73</v>
      </c>
      <c r="AY451" s="237" t="s">
        <v>129</v>
      </c>
    </row>
    <row r="452" s="14" customFormat="1">
      <c r="A452" s="14"/>
      <c r="B452" s="238"/>
      <c r="C452" s="239"/>
      <c r="D452" s="219" t="s">
        <v>144</v>
      </c>
      <c r="E452" s="240" t="s">
        <v>21</v>
      </c>
      <c r="F452" s="241" t="s">
        <v>146</v>
      </c>
      <c r="G452" s="239"/>
      <c r="H452" s="242">
        <v>150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144</v>
      </c>
      <c r="AU452" s="248" t="s">
        <v>83</v>
      </c>
      <c r="AV452" s="14" t="s">
        <v>136</v>
      </c>
      <c r="AW452" s="14" t="s">
        <v>34</v>
      </c>
      <c r="AX452" s="14" t="s">
        <v>81</v>
      </c>
      <c r="AY452" s="248" t="s">
        <v>129</v>
      </c>
    </row>
    <row r="453" s="2" customFormat="1" ht="16.5" customHeight="1">
      <c r="A453" s="39"/>
      <c r="B453" s="40"/>
      <c r="C453" s="206" t="s">
        <v>572</v>
      </c>
      <c r="D453" s="206" t="s">
        <v>131</v>
      </c>
      <c r="E453" s="207" t="s">
        <v>573</v>
      </c>
      <c r="F453" s="208" t="s">
        <v>574</v>
      </c>
      <c r="G453" s="209" t="s">
        <v>157</v>
      </c>
      <c r="H453" s="210">
        <v>8</v>
      </c>
      <c r="I453" s="211"/>
      <c r="J453" s="212">
        <f>ROUND(I453*H453,2)</f>
        <v>0</v>
      </c>
      <c r="K453" s="208" t="s">
        <v>135</v>
      </c>
      <c r="L453" s="45"/>
      <c r="M453" s="213" t="s">
        <v>21</v>
      </c>
      <c r="N453" s="214" t="s">
        <v>44</v>
      </c>
      <c r="O453" s="85"/>
      <c r="P453" s="215">
        <f>O453*H453</f>
        <v>0</v>
      </c>
      <c r="Q453" s="215">
        <v>0.032030000000000003</v>
      </c>
      <c r="R453" s="215">
        <f>Q453*H453</f>
        <v>0.25624000000000002</v>
      </c>
      <c r="S453" s="215">
        <v>0</v>
      </c>
      <c r="T453" s="21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7" t="s">
        <v>136</v>
      </c>
      <c r="AT453" s="217" t="s">
        <v>131</v>
      </c>
      <c r="AU453" s="217" t="s">
        <v>83</v>
      </c>
      <c r="AY453" s="18" t="s">
        <v>129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81</v>
      </c>
      <c r="BK453" s="218">
        <f>ROUND(I453*H453,2)</f>
        <v>0</v>
      </c>
      <c r="BL453" s="18" t="s">
        <v>136</v>
      </c>
      <c r="BM453" s="217" t="s">
        <v>575</v>
      </c>
    </row>
    <row r="454" s="2" customFormat="1">
      <c r="A454" s="39"/>
      <c r="B454" s="40"/>
      <c r="C454" s="41"/>
      <c r="D454" s="219" t="s">
        <v>138</v>
      </c>
      <c r="E454" s="41"/>
      <c r="F454" s="220" t="s">
        <v>576</v>
      </c>
      <c r="G454" s="41"/>
      <c r="H454" s="41"/>
      <c r="I454" s="221"/>
      <c r="J454" s="41"/>
      <c r="K454" s="41"/>
      <c r="L454" s="45"/>
      <c r="M454" s="222"/>
      <c r="N454" s="223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138</v>
      </c>
      <c r="AU454" s="18" t="s">
        <v>83</v>
      </c>
    </row>
    <row r="455" s="2" customFormat="1">
      <c r="A455" s="39"/>
      <c r="B455" s="40"/>
      <c r="C455" s="41"/>
      <c r="D455" s="224" t="s">
        <v>140</v>
      </c>
      <c r="E455" s="41"/>
      <c r="F455" s="225" t="s">
        <v>577</v>
      </c>
      <c r="G455" s="41"/>
      <c r="H455" s="41"/>
      <c r="I455" s="221"/>
      <c r="J455" s="41"/>
      <c r="K455" s="41"/>
      <c r="L455" s="45"/>
      <c r="M455" s="222"/>
      <c r="N455" s="223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140</v>
      </c>
      <c r="AU455" s="18" t="s">
        <v>83</v>
      </c>
    </row>
    <row r="456" s="13" customFormat="1">
      <c r="A456" s="13"/>
      <c r="B456" s="227"/>
      <c r="C456" s="228"/>
      <c r="D456" s="219" t="s">
        <v>144</v>
      </c>
      <c r="E456" s="229" t="s">
        <v>21</v>
      </c>
      <c r="F456" s="230" t="s">
        <v>578</v>
      </c>
      <c r="G456" s="228"/>
      <c r="H456" s="231">
        <v>8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144</v>
      </c>
      <c r="AU456" s="237" t="s">
        <v>83</v>
      </c>
      <c r="AV456" s="13" t="s">
        <v>83</v>
      </c>
      <c r="AW456" s="13" t="s">
        <v>34</v>
      </c>
      <c r="AX456" s="13" t="s">
        <v>73</v>
      </c>
      <c r="AY456" s="237" t="s">
        <v>129</v>
      </c>
    </row>
    <row r="457" s="14" customFormat="1">
      <c r="A457" s="14"/>
      <c r="B457" s="238"/>
      <c r="C457" s="239"/>
      <c r="D457" s="219" t="s">
        <v>144</v>
      </c>
      <c r="E457" s="240" t="s">
        <v>21</v>
      </c>
      <c r="F457" s="241" t="s">
        <v>146</v>
      </c>
      <c r="G457" s="239"/>
      <c r="H457" s="242">
        <v>8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8" t="s">
        <v>144</v>
      </c>
      <c r="AU457" s="248" t="s">
        <v>83</v>
      </c>
      <c r="AV457" s="14" t="s">
        <v>136</v>
      </c>
      <c r="AW457" s="14" t="s">
        <v>34</v>
      </c>
      <c r="AX457" s="14" t="s">
        <v>81</v>
      </c>
      <c r="AY457" s="248" t="s">
        <v>129</v>
      </c>
    </row>
    <row r="458" s="2" customFormat="1" ht="16.5" customHeight="1">
      <c r="A458" s="39"/>
      <c r="B458" s="40"/>
      <c r="C458" s="206" t="s">
        <v>579</v>
      </c>
      <c r="D458" s="206" t="s">
        <v>131</v>
      </c>
      <c r="E458" s="207" t="s">
        <v>580</v>
      </c>
      <c r="F458" s="208" t="s">
        <v>581</v>
      </c>
      <c r="G458" s="209" t="s">
        <v>265</v>
      </c>
      <c r="H458" s="210">
        <v>61.619999999999997</v>
      </c>
      <c r="I458" s="211"/>
      <c r="J458" s="212">
        <f>ROUND(I458*H458,2)</f>
        <v>0</v>
      </c>
      <c r="K458" s="208" t="s">
        <v>135</v>
      </c>
      <c r="L458" s="45"/>
      <c r="M458" s="213" t="s">
        <v>21</v>
      </c>
      <c r="N458" s="214" t="s">
        <v>44</v>
      </c>
      <c r="O458" s="85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7" t="s">
        <v>136</v>
      </c>
      <c r="AT458" s="217" t="s">
        <v>131</v>
      </c>
      <c r="AU458" s="217" t="s">
        <v>83</v>
      </c>
      <c r="AY458" s="18" t="s">
        <v>129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81</v>
      </c>
      <c r="BK458" s="218">
        <f>ROUND(I458*H458,2)</f>
        <v>0</v>
      </c>
      <c r="BL458" s="18" t="s">
        <v>136</v>
      </c>
      <c r="BM458" s="217" t="s">
        <v>582</v>
      </c>
    </row>
    <row r="459" s="2" customFormat="1">
      <c r="A459" s="39"/>
      <c r="B459" s="40"/>
      <c r="C459" s="41"/>
      <c r="D459" s="219" t="s">
        <v>138</v>
      </c>
      <c r="E459" s="41"/>
      <c r="F459" s="220" t="s">
        <v>583</v>
      </c>
      <c r="G459" s="41"/>
      <c r="H459" s="41"/>
      <c r="I459" s="221"/>
      <c r="J459" s="41"/>
      <c r="K459" s="41"/>
      <c r="L459" s="45"/>
      <c r="M459" s="222"/>
      <c r="N459" s="223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138</v>
      </c>
      <c r="AU459" s="18" t="s">
        <v>83</v>
      </c>
    </row>
    <row r="460" s="2" customFormat="1">
      <c r="A460" s="39"/>
      <c r="B460" s="40"/>
      <c r="C460" s="41"/>
      <c r="D460" s="224" t="s">
        <v>140</v>
      </c>
      <c r="E460" s="41"/>
      <c r="F460" s="225" t="s">
        <v>584</v>
      </c>
      <c r="G460" s="41"/>
      <c r="H460" s="41"/>
      <c r="I460" s="221"/>
      <c r="J460" s="41"/>
      <c r="K460" s="41"/>
      <c r="L460" s="45"/>
      <c r="M460" s="222"/>
      <c r="N460" s="223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140</v>
      </c>
      <c r="AU460" s="18" t="s">
        <v>83</v>
      </c>
    </row>
    <row r="461" s="13" customFormat="1">
      <c r="A461" s="13"/>
      <c r="B461" s="227"/>
      <c r="C461" s="228"/>
      <c r="D461" s="219" t="s">
        <v>144</v>
      </c>
      <c r="E461" s="229" t="s">
        <v>21</v>
      </c>
      <c r="F461" s="230" t="s">
        <v>585</v>
      </c>
      <c r="G461" s="228"/>
      <c r="H461" s="231">
        <v>61.619999999999997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144</v>
      </c>
      <c r="AU461" s="237" t="s">
        <v>83</v>
      </c>
      <c r="AV461" s="13" t="s">
        <v>83</v>
      </c>
      <c r="AW461" s="13" t="s">
        <v>34</v>
      </c>
      <c r="AX461" s="13" t="s">
        <v>73</v>
      </c>
      <c r="AY461" s="237" t="s">
        <v>129</v>
      </c>
    </row>
    <row r="462" s="14" customFormat="1">
      <c r="A462" s="14"/>
      <c r="B462" s="238"/>
      <c r="C462" s="239"/>
      <c r="D462" s="219" t="s">
        <v>144</v>
      </c>
      <c r="E462" s="240" t="s">
        <v>21</v>
      </c>
      <c r="F462" s="241" t="s">
        <v>146</v>
      </c>
      <c r="G462" s="239"/>
      <c r="H462" s="242">
        <v>61.619999999999997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144</v>
      </c>
      <c r="AU462" s="248" t="s">
        <v>83</v>
      </c>
      <c r="AV462" s="14" t="s">
        <v>136</v>
      </c>
      <c r="AW462" s="14" t="s">
        <v>34</v>
      </c>
      <c r="AX462" s="14" t="s">
        <v>81</v>
      </c>
      <c r="AY462" s="248" t="s">
        <v>129</v>
      </c>
    </row>
    <row r="463" s="2" customFormat="1" ht="16.5" customHeight="1">
      <c r="A463" s="39"/>
      <c r="B463" s="40"/>
      <c r="C463" s="206" t="s">
        <v>586</v>
      </c>
      <c r="D463" s="206" t="s">
        <v>131</v>
      </c>
      <c r="E463" s="207" t="s">
        <v>587</v>
      </c>
      <c r="F463" s="208" t="s">
        <v>588</v>
      </c>
      <c r="G463" s="209" t="s">
        <v>265</v>
      </c>
      <c r="H463" s="210">
        <v>61.619999999999997</v>
      </c>
      <c r="I463" s="211"/>
      <c r="J463" s="212">
        <f>ROUND(I463*H463,2)</f>
        <v>0</v>
      </c>
      <c r="K463" s="208" t="s">
        <v>135</v>
      </c>
      <c r="L463" s="45"/>
      <c r="M463" s="213" t="s">
        <v>21</v>
      </c>
      <c r="N463" s="214" t="s">
        <v>44</v>
      </c>
      <c r="O463" s="85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7" t="s">
        <v>136</v>
      </c>
      <c r="AT463" s="217" t="s">
        <v>131</v>
      </c>
      <c r="AU463" s="217" t="s">
        <v>83</v>
      </c>
      <c r="AY463" s="18" t="s">
        <v>129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81</v>
      </c>
      <c r="BK463" s="218">
        <f>ROUND(I463*H463,2)</f>
        <v>0</v>
      </c>
      <c r="BL463" s="18" t="s">
        <v>136</v>
      </c>
      <c r="BM463" s="217" t="s">
        <v>589</v>
      </c>
    </row>
    <row r="464" s="2" customFormat="1">
      <c r="A464" s="39"/>
      <c r="B464" s="40"/>
      <c r="C464" s="41"/>
      <c r="D464" s="219" t="s">
        <v>138</v>
      </c>
      <c r="E464" s="41"/>
      <c r="F464" s="220" t="s">
        <v>590</v>
      </c>
      <c r="G464" s="41"/>
      <c r="H464" s="41"/>
      <c r="I464" s="221"/>
      <c r="J464" s="41"/>
      <c r="K464" s="41"/>
      <c r="L464" s="45"/>
      <c r="M464" s="222"/>
      <c r="N464" s="223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138</v>
      </c>
      <c r="AU464" s="18" t="s">
        <v>83</v>
      </c>
    </row>
    <row r="465" s="2" customFormat="1">
      <c r="A465" s="39"/>
      <c r="B465" s="40"/>
      <c r="C465" s="41"/>
      <c r="D465" s="224" t="s">
        <v>140</v>
      </c>
      <c r="E465" s="41"/>
      <c r="F465" s="225" t="s">
        <v>591</v>
      </c>
      <c r="G465" s="41"/>
      <c r="H465" s="41"/>
      <c r="I465" s="221"/>
      <c r="J465" s="41"/>
      <c r="K465" s="41"/>
      <c r="L465" s="45"/>
      <c r="M465" s="222"/>
      <c r="N465" s="223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140</v>
      </c>
      <c r="AU465" s="18" t="s">
        <v>83</v>
      </c>
    </row>
    <row r="466" s="2" customFormat="1">
      <c r="A466" s="39"/>
      <c r="B466" s="40"/>
      <c r="C466" s="41"/>
      <c r="D466" s="219" t="s">
        <v>142</v>
      </c>
      <c r="E466" s="41"/>
      <c r="F466" s="226" t="s">
        <v>592</v>
      </c>
      <c r="G466" s="41"/>
      <c r="H466" s="41"/>
      <c r="I466" s="221"/>
      <c r="J466" s="41"/>
      <c r="K466" s="41"/>
      <c r="L466" s="45"/>
      <c r="M466" s="222"/>
      <c r="N466" s="223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142</v>
      </c>
      <c r="AU466" s="18" t="s">
        <v>83</v>
      </c>
    </row>
    <row r="467" s="13" customFormat="1">
      <c r="A467" s="13"/>
      <c r="B467" s="227"/>
      <c r="C467" s="228"/>
      <c r="D467" s="219" t="s">
        <v>144</v>
      </c>
      <c r="E467" s="229" t="s">
        <v>21</v>
      </c>
      <c r="F467" s="230" t="s">
        <v>593</v>
      </c>
      <c r="G467" s="228"/>
      <c r="H467" s="231">
        <v>61.619999999999997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144</v>
      </c>
      <c r="AU467" s="237" t="s">
        <v>83</v>
      </c>
      <c r="AV467" s="13" t="s">
        <v>83</v>
      </c>
      <c r="AW467" s="13" t="s">
        <v>34</v>
      </c>
      <c r="AX467" s="13" t="s">
        <v>73</v>
      </c>
      <c r="AY467" s="237" t="s">
        <v>129</v>
      </c>
    </row>
    <row r="468" s="14" customFormat="1">
      <c r="A468" s="14"/>
      <c r="B468" s="238"/>
      <c r="C468" s="239"/>
      <c r="D468" s="219" t="s">
        <v>144</v>
      </c>
      <c r="E468" s="240" t="s">
        <v>21</v>
      </c>
      <c r="F468" s="241" t="s">
        <v>146</v>
      </c>
      <c r="G468" s="239"/>
      <c r="H468" s="242">
        <v>61.619999999999997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8" t="s">
        <v>144</v>
      </c>
      <c r="AU468" s="248" t="s">
        <v>83</v>
      </c>
      <c r="AV468" s="14" t="s">
        <v>136</v>
      </c>
      <c r="AW468" s="14" t="s">
        <v>34</v>
      </c>
      <c r="AX468" s="14" t="s">
        <v>81</v>
      </c>
      <c r="AY468" s="248" t="s">
        <v>129</v>
      </c>
    </row>
    <row r="469" s="2" customFormat="1" ht="16.5" customHeight="1">
      <c r="A469" s="39"/>
      <c r="B469" s="40"/>
      <c r="C469" s="206" t="s">
        <v>594</v>
      </c>
      <c r="D469" s="206" t="s">
        <v>131</v>
      </c>
      <c r="E469" s="207" t="s">
        <v>595</v>
      </c>
      <c r="F469" s="208" t="s">
        <v>596</v>
      </c>
      <c r="G469" s="209" t="s">
        <v>265</v>
      </c>
      <c r="H469" s="210">
        <v>554.58000000000004</v>
      </c>
      <c r="I469" s="211"/>
      <c r="J469" s="212">
        <f>ROUND(I469*H469,2)</f>
        <v>0</v>
      </c>
      <c r="K469" s="208" t="s">
        <v>135</v>
      </c>
      <c r="L469" s="45"/>
      <c r="M469" s="213" t="s">
        <v>21</v>
      </c>
      <c r="N469" s="214" t="s">
        <v>44</v>
      </c>
      <c r="O469" s="85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7" t="s">
        <v>136</v>
      </c>
      <c r="AT469" s="217" t="s">
        <v>131</v>
      </c>
      <c r="AU469" s="217" t="s">
        <v>83</v>
      </c>
      <c r="AY469" s="18" t="s">
        <v>129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8" t="s">
        <v>81</v>
      </c>
      <c r="BK469" s="218">
        <f>ROUND(I469*H469,2)</f>
        <v>0</v>
      </c>
      <c r="BL469" s="18" t="s">
        <v>136</v>
      </c>
      <c r="BM469" s="217" t="s">
        <v>597</v>
      </c>
    </row>
    <row r="470" s="2" customFormat="1">
      <c r="A470" s="39"/>
      <c r="B470" s="40"/>
      <c r="C470" s="41"/>
      <c r="D470" s="219" t="s">
        <v>138</v>
      </c>
      <c r="E470" s="41"/>
      <c r="F470" s="220" t="s">
        <v>598</v>
      </c>
      <c r="G470" s="41"/>
      <c r="H470" s="41"/>
      <c r="I470" s="221"/>
      <c r="J470" s="41"/>
      <c r="K470" s="41"/>
      <c r="L470" s="45"/>
      <c r="M470" s="222"/>
      <c r="N470" s="223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138</v>
      </c>
      <c r="AU470" s="18" t="s">
        <v>83</v>
      </c>
    </row>
    <row r="471" s="2" customFormat="1">
      <c r="A471" s="39"/>
      <c r="B471" s="40"/>
      <c r="C471" s="41"/>
      <c r="D471" s="224" t="s">
        <v>140</v>
      </c>
      <c r="E471" s="41"/>
      <c r="F471" s="225" t="s">
        <v>599</v>
      </c>
      <c r="G471" s="41"/>
      <c r="H471" s="41"/>
      <c r="I471" s="221"/>
      <c r="J471" s="41"/>
      <c r="K471" s="41"/>
      <c r="L471" s="45"/>
      <c r="M471" s="222"/>
      <c r="N471" s="223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140</v>
      </c>
      <c r="AU471" s="18" t="s">
        <v>83</v>
      </c>
    </row>
    <row r="472" s="2" customFormat="1">
      <c r="A472" s="39"/>
      <c r="B472" s="40"/>
      <c r="C472" s="41"/>
      <c r="D472" s="219" t="s">
        <v>142</v>
      </c>
      <c r="E472" s="41"/>
      <c r="F472" s="226" t="s">
        <v>592</v>
      </c>
      <c r="G472" s="41"/>
      <c r="H472" s="41"/>
      <c r="I472" s="221"/>
      <c r="J472" s="41"/>
      <c r="K472" s="41"/>
      <c r="L472" s="45"/>
      <c r="M472" s="222"/>
      <c r="N472" s="223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142</v>
      </c>
      <c r="AU472" s="18" t="s">
        <v>83</v>
      </c>
    </row>
    <row r="473" s="13" customFormat="1">
      <c r="A473" s="13"/>
      <c r="B473" s="227"/>
      <c r="C473" s="228"/>
      <c r="D473" s="219" t="s">
        <v>144</v>
      </c>
      <c r="E473" s="229" t="s">
        <v>21</v>
      </c>
      <c r="F473" s="230" t="s">
        <v>600</v>
      </c>
      <c r="G473" s="228"/>
      <c r="H473" s="231">
        <v>554.58000000000004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7" t="s">
        <v>144</v>
      </c>
      <c r="AU473" s="237" t="s">
        <v>83</v>
      </c>
      <c r="AV473" s="13" t="s">
        <v>83</v>
      </c>
      <c r="AW473" s="13" t="s">
        <v>34</v>
      </c>
      <c r="AX473" s="13" t="s">
        <v>73</v>
      </c>
      <c r="AY473" s="237" t="s">
        <v>129</v>
      </c>
    </row>
    <row r="474" s="14" customFormat="1">
      <c r="A474" s="14"/>
      <c r="B474" s="238"/>
      <c r="C474" s="239"/>
      <c r="D474" s="219" t="s">
        <v>144</v>
      </c>
      <c r="E474" s="240" t="s">
        <v>21</v>
      </c>
      <c r="F474" s="241" t="s">
        <v>146</v>
      </c>
      <c r="G474" s="239"/>
      <c r="H474" s="242">
        <v>554.58000000000004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144</v>
      </c>
      <c r="AU474" s="248" t="s">
        <v>83</v>
      </c>
      <c r="AV474" s="14" t="s">
        <v>136</v>
      </c>
      <c r="AW474" s="14" t="s">
        <v>34</v>
      </c>
      <c r="AX474" s="14" t="s">
        <v>81</v>
      </c>
      <c r="AY474" s="248" t="s">
        <v>129</v>
      </c>
    </row>
    <row r="475" s="12" customFormat="1" ht="22.8" customHeight="1">
      <c r="A475" s="12"/>
      <c r="B475" s="190"/>
      <c r="C475" s="191"/>
      <c r="D475" s="192" t="s">
        <v>72</v>
      </c>
      <c r="E475" s="204" t="s">
        <v>83</v>
      </c>
      <c r="F475" s="204" t="s">
        <v>601</v>
      </c>
      <c r="G475" s="191"/>
      <c r="H475" s="191"/>
      <c r="I475" s="194"/>
      <c r="J475" s="205">
        <f>BK475</f>
        <v>0</v>
      </c>
      <c r="K475" s="191"/>
      <c r="L475" s="196"/>
      <c r="M475" s="197"/>
      <c r="N475" s="198"/>
      <c r="O475" s="198"/>
      <c r="P475" s="199">
        <f>SUM(P476:P572)</f>
        <v>0</v>
      </c>
      <c r="Q475" s="198"/>
      <c r="R475" s="199">
        <f>SUM(R476:R572)</f>
        <v>551.76641474912003</v>
      </c>
      <c r="S475" s="198"/>
      <c r="T475" s="200">
        <f>SUM(T476:T572)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1" t="s">
        <v>81</v>
      </c>
      <c r="AT475" s="202" t="s">
        <v>72</v>
      </c>
      <c r="AU475" s="202" t="s">
        <v>81</v>
      </c>
      <c r="AY475" s="201" t="s">
        <v>129</v>
      </c>
      <c r="BK475" s="203">
        <f>SUM(BK476:BK572)</f>
        <v>0</v>
      </c>
    </row>
    <row r="476" s="2" customFormat="1" ht="16.5" customHeight="1">
      <c r="A476" s="39"/>
      <c r="B476" s="40"/>
      <c r="C476" s="206" t="s">
        <v>602</v>
      </c>
      <c r="D476" s="206" t="s">
        <v>131</v>
      </c>
      <c r="E476" s="207" t="s">
        <v>603</v>
      </c>
      <c r="F476" s="208" t="s">
        <v>604</v>
      </c>
      <c r="G476" s="209" t="s">
        <v>265</v>
      </c>
      <c r="H476" s="210">
        <v>12</v>
      </c>
      <c r="I476" s="211"/>
      <c r="J476" s="212">
        <f>ROUND(I476*H476,2)</f>
        <v>0</v>
      </c>
      <c r="K476" s="208" t="s">
        <v>135</v>
      </c>
      <c r="L476" s="45"/>
      <c r="M476" s="213" t="s">
        <v>21</v>
      </c>
      <c r="N476" s="214" t="s">
        <v>44</v>
      </c>
      <c r="O476" s="85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7" t="s">
        <v>136</v>
      </c>
      <c r="AT476" s="217" t="s">
        <v>131</v>
      </c>
      <c r="AU476" s="217" t="s">
        <v>83</v>
      </c>
      <c r="AY476" s="18" t="s">
        <v>129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8" t="s">
        <v>81</v>
      </c>
      <c r="BK476" s="218">
        <f>ROUND(I476*H476,2)</f>
        <v>0</v>
      </c>
      <c r="BL476" s="18" t="s">
        <v>136</v>
      </c>
      <c r="BM476" s="217" t="s">
        <v>605</v>
      </c>
    </row>
    <row r="477" s="2" customFormat="1">
      <c r="A477" s="39"/>
      <c r="B477" s="40"/>
      <c r="C477" s="41"/>
      <c r="D477" s="219" t="s">
        <v>138</v>
      </c>
      <c r="E477" s="41"/>
      <c r="F477" s="220" t="s">
        <v>606</v>
      </c>
      <c r="G477" s="41"/>
      <c r="H477" s="41"/>
      <c r="I477" s="221"/>
      <c r="J477" s="41"/>
      <c r="K477" s="41"/>
      <c r="L477" s="45"/>
      <c r="M477" s="222"/>
      <c r="N477" s="223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138</v>
      </c>
      <c r="AU477" s="18" t="s">
        <v>83</v>
      </c>
    </row>
    <row r="478" s="2" customFormat="1">
      <c r="A478" s="39"/>
      <c r="B478" s="40"/>
      <c r="C478" s="41"/>
      <c r="D478" s="224" t="s">
        <v>140</v>
      </c>
      <c r="E478" s="41"/>
      <c r="F478" s="225" t="s">
        <v>607</v>
      </c>
      <c r="G478" s="41"/>
      <c r="H478" s="41"/>
      <c r="I478" s="221"/>
      <c r="J478" s="41"/>
      <c r="K478" s="41"/>
      <c r="L478" s="45"/>
      <c r="M478" s="222"/>
      <c r="N478" s="223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140</v>
      </c>
      <c r="AU478" s="18" t="s">
        <v>83</v>
      </c>
    </row>
    <row r="479" s="2" customFormat="1">
      <c r="A479" s="39"/>
      <c r="B479" s="40"/>
      <c r="C479" s="41"/>
      <c r="D479" s="219" t="s">
        <v>142</v>
      </c>
      <c r="E479" s="41"/>
      <c r="F479" s="226" t="s">
        <v>608</v>
      </c>
      <c r="G479" s="41"/>
      <c r="H479" s="41"/>
      <c r="I479" s="221"/>
      <c r="J479" s="41"/>
      <c r="K479" s="41"/>
      <c r="L479" s="45"/>
      <c r="M479" s="222"/>
      <c r="N479" s="223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142</v>
      </c>
      <c r="AU479" s="18" t="s">
        <v>83</v>
      </c>
    </row>
    <row r="480" s="13" customFormat="1">
      <c r="A480" s="13"/>
      <c r="B480" s="227"/>
      <c r="C480" s="228"/>
      <c r="D480" s="219" t="s">
        <v>144</v>
      </c>
      <c r="E480" s="229" t="s">
        <v>21</v>
      </c>
      <c r="F480" s="230" t="s">
        <v>609</v>
      </c>
      <c r="G480" s="228"/>
      <c r="H480" s="231">
        <v>12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144</v>
      </c>
      <c r="AU480" s="237" t="s">
        <v>83</v>
      </c>
      <c r="AV480" s="13" t="s">
        <v>83</v>
      </c>
      <c r="AW480" s="13" t="s">
        <v>34</v>
      </c>
      <c r="AX480" s="13" t="s">
        <v>73</v>
      </c>
      <c r="AY480" s="237" t="s">
        <v>129</v>
      </c>
    </row>
    <row r="481" s="14" customFormat="1">
      <c r="A481" s="14"/>
      <c r="B481" s="238"/>
      <c r="C481" s="239"/>
      <c r="D481" s="219" t="s">
        <v>144</v>
      </c>
      <c r="E481" s="240" t="s">
        <v>21</v>
      </c>
      <c r="F481" s="241" t="s">
        <v>146</v>
      </c>
      <c r="G481" s="239"/>
      <c r="H481" s="242">
        <v>12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144</v>
      </c>
      <c r="AU481" s="248" t="s">
        <v>83</v>
      </c>
      <c r="AV481" s="14" t="s">
        <v>136</v>
      </c>
      <c r="AW481" s="14" t="s">
        <v>34</v>
      </c>
      <c r="AX481" s="14" t="s">
        <v>81</v>
      </c>
      <c r="AY481" s="248" t="s">
        <v>129</v>
      </c>
    </row>
    <row r="482" s="2" customFormat="1" ht="16.5" customHeight="1">
      <c r="A482" s="39"/>
      <c r="B482" s="40"/>
      <c r="C482" s="206" t="s">
        <v>610</v>
      </c>
      <c r="D482" s="206" t="s">
        <v>131</v>
      </c>
      <c r="E482" s="207" t="s">
        <v>611</v>
      </c>
      <c r="F482" s="208" t="s">
        <v>612</v>
      </c>
      <c r="G482" s="209" t="s">
        <v>265</v>
      </c>
      <c r="H482" s="210">
        <v>1.8</v>
      </c>
      <c r="I482" s="211"/>
      <c r="J482" s="212">
        <f>ROUND(I482*H482,2)</f>
        <v>0</v>
      </c>
      <c r="K482" s="208" t="s">
        <v>135</v>
      </c>
      <c r="L482" s="45"/>
      <c r="M482" s="213" t="s">
        <v>21</v>
      </c>
      <c r="N482" s="214" t="s">
        <v>44</v>
      </c>
      <c r="O482" s="85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7" t="s">
        <v>136</v>
      </c>
      <c r="AT482" s="217" t="s">
        <v>131</v>
      </c>
      <c r="AU482" s="217" t="s">
        <v>83</v>
      </c>
      <c r="AY482" s="18" t="s">
        <v>129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8" t="s">
        <v>81</v>
      </c>
      <c r="BK482" s="218">
        <f>ROUND(I482*H482,2)</f>
        <v>0</v>
      </c>
      <c r="BL482" s="18" t="s">
        <v>136</v>
      </c>
      <c r="BM482" s="217" t="s">
        <v>613</v>
      </c>
    </row>
    <row r="483" s="2" customFormat="1">
      <c r="A483" s="39"/>
      <c r="B483" s="40"/>
      <c r="C483" s="41"/>
      <c r="D483" s="219" t="s">
        <v>138</v>
      </c>
      <c r="E483" s="41"/>
      <c r="F483" s="220" t="s">
        <v>614</v>
      </c>
      <c r="G483" s="41"/>
      <c r="H483" s="41"/>
      <c r="I483" s="221"/>
      <c r="J483" s="41"/>
      <c r="K483" s="41"/>
      <c r="L483" s="45"/>
      <c r="M483" s="222"/>
      <c r="N483" s="223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138</v>
      </c>
      <c r="AU483" s="18" t="s">
        <v>83</v>
      </c>
    </row>
    <row r="484" s="2" customFormat="1">
      <c r="A484" s="39"/>
      <c r="B484" s="40"/>
      <c r="C484" s="41"/>
      <c r="D484" s="224" t="s">
        <v>140</v>
      </c>
      <c r="E484" s="41"/>
      <c r="F484" s="225" t="s">
        <v>615</v>
      </c>
      <c r="G484" s="41"/>
      <c r="H484" s="41"/>
      <c r="I484" s="221"/>
      <c r="J484" s="41"/>
      <c r="K484" s="41"/>
      <c r="L484" s="45"/>
      <c r="M484" s="222"/>
      <c r="N484" s="223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140</v>
      </c>
      <c r="AU484" s="18" t="s">
        <v>83</v>
      </c>
    </row>
    <row r="485" s="2" customFormat="1">
      <c r="A485" s="39"/>
      <c r="B485" s="40"/>
      <c r="C485" s="41"/>
      <c r="D485" s="219" t="s">
        <v>142</v>
      </c>
      <c r="E485" s="41"/>
      <c r="F485" s="226" t="s">
        <v>608</v>
      </c>
      <c r="G485" s="41"/>
      <c r="H485" s="41"/>
      <c r="I485" s="221"/>
      <c r="J485" s="41"/>
      <c r="K485" s="41"/>
      <c r="L485" s="45"/>
      <c r="M485" s="222"/>
      <c r="N485" s="223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142</v>
      </c>
      <c r="AU485" s="18" t="s">
        <v>83</v>
      </c>
    </row>
    <row r="486" s="13" customFormat="1">
      <c r="A486" s="13"/>
      <c r="B486" s="227"/>
      <c r="C486" s="228"/>
      <c r="D486" s="219" t="s">
        <v>144</v>
      </c>
      <c r="E486" s="229" t="s">
        <v>21</v>
      </c>
      <c r="F486" s="230" t="s">
        <v>616</v>
      </c>
      <c r="G486" s="228"/>
      <c r="H486" s="231">
        <v>1.8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144</v>
      </c>
      <c r="AU486" s="237" t="s">
        <v>83</v>
      </c>
      <c r="AV486" s="13" t="s">
        <v>83</v>
      </c>
      <c r="AW486" s="13" t="s">
        <v>34</v>
      </c>
      <c r="AX486" s="13" t="s">
        <v>73</v>
      </c>
      <c r="AY486" s="237" t="s">
        <v>129</v>
      </c>
    </row>
    <row r="487" s="14" customFormat="1">
      <c r="A487" s="14"/>
      <c r="B487" s="238"/>
      <c r="C487" s="239"/>
      <c r="D487" s="219" t="s">
        <v>144</v>
      </c>
      <c r="E487" s="240" t="s">
        <v>21</v>
      </c>
      <c r="F487" s="241" t="s">
        <v>146</v>
      </c>
      <c r="G487" s="239"/>
      <c r="H487" s="242">
        <v>1.8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144</v>
      </c>
      <c r="AU487" s="248" t="s">
        <v>83</v>
      </c>
      <c r="AV487" s="14" t="s">
        <v>136</v>
      </c>
      <c r="AW487" s="14" t="s">
        <v>34</v>
      </c>
      <c r="AX487" s="14" t="s">
        <v>81</v>
      </c>
      <c r="AY487" s="248" t="s">
        <v>129</v>
      </c>
    </row>
    <row r="488" s="2" customFormat="1" ht="16.5" customHeight="1">
      <c r="A488" s="39"/>
      <c r="B488" s="40"/>
      <c r="C488" s="206" t="s">
        <v>617</v>
      </c>
      <c r="D488" s="206" t="s">
        <v>131</v>
      </c>
      <c r="E488" s="207" t="s">
        <v>618</v>
      </c>
      <c r="F488" s="208" t="s">
        <v>619</v>
      </c>
      <c r="G488" s="209" t="s">
        <v>134</v>
      </c>
      <c r="H488" s="210">
        <v>2485.5</v>
      </c>
      <c r="I488" s="211"/>
      <c r="J488" s="212">
        <f>ROUND(I488*H488,2)</f>
        <v>0</v>
      </c>
      <c r="K488" s="208" t="s">
        <v>135</v>
      </c>
      <c r="L488" s="45"/>
      <c r="M488" s="213" t="s">
        <v>21</v>
      </c>
      <c r="N488" s="214" t="s">
        <v>44</v>
      </c>
      <c r="O488" s="85"/>
      <c r="P488" s="215">
        <f>O488*H488</f>
        <v>0</v>
      </c>
      <c r="Q488" s="215">
        <v>0.00017000000000000001</v>
      </c>
      <c r="R488" s="215">
        <f>Q488*H488</f>
        <v>0.42253500000000005</v>
      </c>
      <c r="S488" s="215">
        <v>0</v>
      </c>
      <c r="T488" s="21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7" t="s">
        <v>136</v>
      </c>
      <c r="AT488" s="217" t="s">
        <v>131</v>
      </c>
      <c r="AU488" s="217" t="s">
        <v>83</v>
      </c>
      <c r="AY488" s="18" t="s">
        <v>129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8" t="s">
        <v>81</v>
      </c>
      <c r="BK488" s="218">
        <f>ROUND(I488*H488,2)</f>
        <v>0</v>
      </c>
      <c r="BL488" s="18" t="s">
        <v>136</v>
      </c>
      <c r="BM488" s="217" t="s">
        <v>620</v>
      </c>
    </row>
    <row r="489" s="2" customFormat="1">
      <c r="A489" s="39"/>
      <c r="B489" s="40"/>
      <c r="C489" s="41"/>
      <c r="D489" s="219" t="s">
        <v>138</v>
      </c>
      <c r="E489" s="41"/>
      <c r="F489" s="220" t="s">
        <v>621</v>
      </c>
      <c r="G489" s="41"/>
      <c r="H489" s="41"/>
      <c r="I489" s="221"/>
      <c r="J489" s="41"/>
      <c r="K489" s="41"/>
      <c r="L489" s="45"/>
      <c r="M489" s="222"/>
      <c r="N489" s="223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138</v>
      </c>
      <c r="AU489" s="18" t="s">
        <v>83</v>
      </c>
    </row>
    <row r="490" s="2" customFormat="1">
      <c r="A490" s="39"/>
      <c r="B490" s="40"/>
      <c r="C490" s="41"/>
      <c r="D490" s="224" t="s">
        <v>140</v>
      </c>
      <c r="E490" s="41"/>
      <c r="F490" s="225" t="s">
        <v>622</v>
      </c>
      <c r="G490" s="41"/>
      <c r="H490" s="41"/>
      <c r="I490" s="221"/>
      <c r="J490" s="41"/>
      <c r="K490" s="41"/>
      <c r="L490" s="45"/>
      <c r="M490" s="222"/>
      <c r="N490" s="223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140</v>
      </c>
      <c r="AU490" s="18" t="s">
        <v>83</v>
      </c>
    </row>
    <row r="491" s="2" customFormat="1">
      <c r="A491" s="39"/>
      <c r="B491" s="40"/>
      <c r="C491" s="41"/>
      <c r="D491" s="219" t="s">
        <v>142</v>
      </c>
      <c r="E491" s="41"/>
      <c r="F491" s="226" t="s">
        <v>623</v>
      </c>
      <c r="G491" s="41"/>
      <c r="H491" s="41"/>
      <c r="I491" s="221"/>
      <c r="J491" s="41"/>
      <c r="K491" s="41"/>
      <c r="L491" s="45"/>
      <c r="M491" s="222"/>
      <c r="N491" s="223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142</v>
      </c>
      <c r="AU491" s="18" t="s">
        <v>83</v>
      </c>
    </row>
    <row r="492" s="13" customFormat="1">
      <c r="A492" s="13"/>
      <c r="B492" s="227"/>
      <c r="C492" s="228"/>
      <c r="D492" s="219" t="s">
        <v>144</v>
      </c>
      <c r="E492" s="229" t="s">
        <v>21</v>
      </c>
      <c r="F492" s="230" t="s">
        <v>624</v>
      </c>
      <c r="G492" s="228"/>
      <c r="H492" s="231">
        <v>2485.5</v>
      </c>
      <c r="I492" s="232"/>
      <c r="J492" s="228"/>
      <c r="K492" s="228"/>
      <c r="L492" s="233"/>
      <c r="M492" s="234"/>
      <c r="N492" s="235"/>
      <c r="O492" s="235"/>
      <c r="P492" s="235"/>
      <c r="Q492" s="235"/>
      <c r="R492" s="235"/>
      <c r="S492" s="235"/>
      <c r="T492" s="23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7" t="s">
        <v>144</v>
      </c>
      <c r="AU492" s="237" t="s">
        <v>83</v>
      </c>
      <c r="AV492" s="13" t="s">
        <v>83</v>
      </c>
      <c r="AW492" s="13" t="s">
        <v>34</v>
      </c>
      <c r="AX492" s="13" t="s">
        <v>73</v>
      </c>
      <c r="AY492" s="237" t="s">
        <v>129</v>
      </c>
    </row>
    <row r="493" s="14" customFormat="1">
      <c r="A493" s="14"/>
      <c r="B493" s="238"/>
      <c r="C493" s="239"/>
      <c r="D493" s="219" t="s">
        <v>144</v>
      </c>
      <c r="E493" s="240" t="s">
        <v>21</v>
      </c>
      <c r="F493" s="241" t="s">
        <v>146</v>
      </c>
      <c r="G493" s="239"/>
      <c r="H493" s="242">
        <v>2485.5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8" t="s">
        <v>144</v>
      </c>
      <c r="AU493" s="248" t="s">
        <v>83</v>
      </c>
      <c r="AV493" s="14" t="s">
        <v>136</v>
      </c>
      <c r="AW493" s="14" t="s">
        <v>34</v>
      </c>
      <c r="AX493" s="14" t="s">
        <v>81</v>
      </c>
      <c r="AY493" s="248" t="s">
        <v>129</v>
      </c>
    </row>
    <row r="494" s="2" customFormat="1" ht="16.5" customHeight="1">
      <c r="A494" s="39"/>
      <c r="B494" s="40"/>
      <c r="C494" s="259" t="s">
        <v>625</v>
      </c>
      <c r="D494" s="259" t="s">
        <v>521</v>
      </c>
      <c r="E494" s="260" t="s">
        <v>626</v>
      </c>
      <c r="F494" s="261" t="s">
        <v>627</v>
      </c>
      <c r="G494" s="262" t="s">
        <v>134</v>
      </c>
      <c r="H494" s="263">
        <v>2535.21</v>
      </c>
      <c r="I494" s="264"/>
      <c r="J494" s="265">
        <f>ROUND(I494*H494,2)</f>
        <v>0</v>
      </c>
      <c r="K494" s="261" t="s">
        <v>135</v>
      </c>
      <c r="L494" s="266"/>
      <c r="M494" s="267" t="s">
        <v>21</v>
      </c>
      <c r="N494" s="268" t="s">
        <v>44</v>
      </c>
      <c r="O494" s="85"/>
      <c r="P494" s="215">
        <f>O494*H494</f>
        <v>0</v>
      </c>
      <c r="Q494" s="215">
        <v>0.00014999999999999999</v>
      </c>
      <c r="R494" s="215">
        <f>Q494*H494</f>
        <v>0.38028149999999999</v>
      </c>
      <c r="S494" s="215">
        <v>0</v>
      </c>
      <c r="T494" s="21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7" t="s">
        <v>192</v>
      </c>
      <c r="AT494" s="217" t="s">
        <v>521</v>
      </c>
      <c r="AU494" s="217" t="s">
        <v>83</v>
      </c>
      <c r="AY494" s="18" t="s">
        <v>129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81</v>
      </c>
      <c r="BK494" s="218">
        <f>ROUND(I494*H494,2)</f>
        <v>0</v>
      </c>
      <c r="BL494" s="18" t="s">
        <v>136</v>
      </c>
      <c r="BM494" s="217" t="s">
        <v>628</v>
      </c>
    </row>
    <row r="495" s="2" customFormat="1">
      <c r="A495" s="39"/>
      <c r="B495" s="40"/>
      <c r="C495" s="41"/>
      <c r="D495" s="219" t="s">
        <v>138</v>
      </c>
      <c r="E495" s="41"/>
      <c r="F495" s="220" t="s">
        <v>627</v>
      </c>
      <c r="G495" s="41"/>
      <c r="H495" s="41"/>
      <c r="I495" s="221"/>
      <c r="J495" s="41"/>
      <c r="K495" s="41"/>
      <c r="L495" s="45"/>
      <c r="M495" s="222"/>
      <c r="N495" s="223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138</v>
      </c>
      <c r="AU495" s="18" t="s">
        <v>83</v>
      </c>
    </row>
    <row r="496" s="13" customFormat="1">
      <c r="A496" s="13"/>
      <c r="B496" s="227"/>
      <c r="C496" s="228"/>
      <c r="D496" s="219" t="s">
        <v>144</v>
      </c>
      <c r="E496" s="229" t="s">
        <v>21</v>
      </c>
      <c r="F496" s="230" t="s">
        <v>629</v>
      </c>
      <c r="G496" s="228"/>
      <c r="H496" s="231">
        <v>2535.21</v>
      </c>
      <c r="I496" s="232"/>
      <c r="J496" s="228"/>
      <c r="K496" s="228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144</v>
      </c>
      <c r="AU496" s="237" t="s">
        <v>83</v>
      </c>
      <c r="AV496" s="13" t="s">
        <v>83</v>
      </c>
      <c r="AW496" s="13" t="s">
        <v>34</v>
      </c>
      <c r="AX496" s="13" t="s">
        <v>73</v>
      </c>
      <c r="AY496" s="237" t="s">
        <v>129</v>
      </c>
    </row>
    <row r="497" s="14" customFormat="1">
      <c r="A497" s="14"/>
      <c r="B497" s="238"/>
      <c r="C497" s="239"/>
      <c r="D497" s="219" t="s">
        <v>144</v>
      </c>
      <c r="E497" s="240" t="s">
        <v>21</v>
      </c>
      <c r="F497" s="241" t="s">
        <v>146</v>
      </c>
      <c r="G497" s="239"/>
      <c r="H497" s="242">
        <v>2535.21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144</v>
      </c>
      <c r="AU497" s="248" t="s">
        <v>83</v>
      </c>
      <c r="AV497" s="14" t="s">
        <v>136</v>
      </c>
      <c r="AW497" s="14" t="s">
        <v>34</v>
      </c>
      <c r="AX497" s="14" t="s">
        <v>81</v>
      </c>
      <c r="AY497" s="248" t="s">
        <v>129</v>
      </c>
    </row>
    <row r="498" s="2" customFormat="1" ht="16.5" customHeight="1">
      <c r="A498" s="39"/>
      <c r="B498" s="40"/>
      <c r="C498" s="206" t="s">
        <v>630</v>
      </c>
      <c r="D498" s="206" t="s">
        <v>131</v>
      </c>
      <c r="E498" s="207" t="s">
        <v>631</v>
      </c>
      <c r="F498" s="208" t="s">
        <v>632</v>
      </c>
      <c r="G498" s="209" t="s">
        <v>134</v>
      </c>
      <c r="H498" s="210">
        <v>68</v>
      </c>
      <c r="I498" s="211"/>
      <c r="J498" s="212">
        <f>ROUND(I498*H498,2)</f>
        <v>0</v>
      </c>
      <c r="K498" s="208" t="s">
        <v>135</v>
      </c>
      <c r="L498" s="45"/>
      <c r="M498" s="213" t="s">
        <v>21</v>
      </c>
      <c r="N498" s="214" t="s">
        <v>44</v>
      </c>
      <c r="O498" s="85"/>
      <c r="P498" s="215">
        <f>O498*H498</f>
        <v>0</v>
      </c>
      <c r="Q498" s="215">
        <v>0.00027</v>
      </c>
      <c r="R498" s="215">
        <f>Q498*H498</f>
        <v>0.018360000000000001</v>
      </c>
      <c r="S498" s="215">
        <v>0</v>
      </c>
      <c r="T498" s="21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7" t="s">
        <v>136</v>
      </c>
      <c r="AT498" s="217" t="s">
        <v>131</v>
      </c>
      <c r="AU498" s="217" t="s">
        <v>83</v>
      </c>
      <c r="AY498" s="18" t="s">
        <v>129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8" t="s">
        <v>81</v>
      </c>
      <c r="BK498" s="218">
        <f>ROUND(I498*H498,2)</f>
        <v>0</v>
      </c>
      <c r="BL498" s="18" t="s">
        <v>136</v>
      </c>
      <c r="BM498" s="217" t="s">
        <v>633</v>
      </c>
    </row>
    <row r="499" s="2" customFormat="1">
      <c r="A499" s="39"/>
      <c r="B499" s="40"/>
      <c r="C499" s="41"/>
      <c r="D499" s="219" t="s">
        <v>138</v>
      </c>
      <c r="E499" s="41"/>
      <c r="F499" s="220" t="s">
        <v>634</v>
      </c>
      <c r="G499" s="41"/>
      <c r="H499" s="41"/>
      <c r="I499" s="221"/>
      <c r="J499" s="41"/>
      <c r="K499" s="41"/>
      <c r="L499" s="45"/>
      <c r="M499" s="222"/>
      <c r="N499" s="223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138</v>
      </c>
      <c r="AU499" s="18" t="s">
        <v>83</v>
      </c>
    </row>
    <row r="500" s="2" customFormat="1">
      <c r="A500" s="39"/>
      <c r="B500" s="40"/>
      <c r="C500" s="41"/>
      <c r="D500" s="224" t="s">
        <v>140</v>
      </c>
      <c r="E500" s="41"/>
      <c r="F500" s="225" t="s">
        <v>635</v>
      </c>
      <c r="G500" s="41"/>
      <c r="H500" s="41"/>
      <c r="I500" s="221"/>
      <c r="J500" s="41"/>
      <c r="K500" s="41"/>
      <c r="L500" s="45"/>
      <c r="M500" s="222"/>
      <c r="N500" s="223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140</v>
      </c>
      <c r="AU500" s="18" t="s">
        <v>83</v>
      </c>
    </row>
    <row r="501" s="2" customFormat="1">
      <c r="A501" s="39"/>
      <c r="B501" s="40"/>
      <c r="C501" s="41"/>
      <c r="D501" s="219" t="s">
        <v>142</v>
      </c>
      <c r="E501" s="41"/>
      <c r="F501" s="226" t="s">
        <v>623</v>
      </c>
      <c r="G501" s="41"/>
      <c r="H501" s="41"/>
      <c r="I501" s="221"/>
      <c r="J501" s="41"/>
      <c r="K501" s="41"/>
      <c r="L501" s="45"/>
      <c r="M501" s="222"/>
      <c r="N501" s="223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142</v>
      </c>
      <c r="AU501" s="18" t="s">
        <v>83</v>
      </c>
    </row>
    <row r="502" s="13" customFormat="1">
      <c r="A502" s="13"/>
      <c r="B502" s="227"/>
      <c r="C502" s="228"/>
      <c r="D502" s="219" t="s">
        <v>144</v>
      </c>
      <c r="E502" s="229" t="s">
        <v>21</v>
      </c>
      <c r="F502" s="230" t="s">
        <v>636</v>
      </c>
      <c r="G502" s="228"/>
      <c r="H502" s="231">
        <v>68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144</v>
      </c>
      <c r="AU502" s="237" t="s">
        <v>83</v>
      </c>
      <c r="AV502" s="13" t="s">
        <v>83</v>
      </c>
      <c r="AW502" s="13" t="s">
        <v>34</v>
      </c>
      <c r="AX502" s="13" t="s">
        <v>73</v>
      </c>
      <c r="AY502" s="237" t="s">
        <v>129</v>
      </c>
    </row>
    <row r="503" s="14" customFormat="1">
      <c r="A503" s="14"/>
      <c r="B503" s="238"/>
      <c r="C503" s="239"/>
      <c r="D503" s="219" t="s">
        <v>144</v>
      </c>
      <c r="E503" s="240" t="s">
        <v>21</v>
      </c>
      <c r="F503" s="241" t="s">
        <v>146</v>
      </c>
      <c r="G503" s="239"/>
      <c r="H503" s="242">
        <v>68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8" t="s">
        <v>144</v>
      </c>
      <c r="AU503" s="248" t="s">
        <v>83</v>
      </c>
      <c r="AV503" s="14" t="s">
        <v>136</v>
      </c>
      <c r="AW503" s="14" t="s">
        <v>34</v>
      </c>
      <c r="AX503" s="14" t="s">
        <v>81</v>
      </c>
      <c r="AY503" s="248" t="s">
        <v>129</v>
      </c>
    </row>
    <row r="504" s="2" customFormat="1" ht="16.5" customHeight="1">
      <c r="A504" s="39"/>
      <c r="B504" s="40"/>
      <c r="C504" s="259" t="s">
        <v>637</v>
      </c>
      <c r="D504" s="259" t="s">
        <v>521</v>
      </c>
      <c r="E504" s="260" t="s">
        <v>638</v>
      </c>
      <c r="F504" s="261" t="s">
        <v>639</v>
      </c>
      <c r="G504" s="262" t="s">
        <v>134</v>
      </c>
      <c r="H504" s="263">
        <v>88.600999999999999</v>
      </c>
      <c r="I504" s="264"/>
      <c r="J504" s="265">
        <f>ROUND(I504*H504,2)</f>
        <v>0</v>
      </c>
      <c r="K504" s="261" t="s">
        <v>135</v>
      </c>
      <c r="L504" s="266"/>
      <c r="M504" s="267" t="s">
        <v>21</v>
      </c>
      <c r="N504" s="268" t="s">
        <v>44</v>
      </c>
      <c r="O504" s="85"/>
      <c r="P504" s="215">
        <f>O504*H504</f>
        <v>0</v>
      </c>
      <c r="Q504" s="215">
        <v>0.00020000000000000001</v>
      </c>
      <c r="R504" s="215">
        <f>Q504*H504</f>
        <v>0.017720200000000002</v>
      </c>
      <c r="S504" s="215">
        <v>0</v>
      </c>
      <c r="T504" s="216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7" t="s">
        <v>192</v>
      </c>
      <c r="AT504" s="217" t="s">
        <v>521</v>
      </c>
      <c r="AU504" s="217" t="s">
        <v>83</v>
      </c>
      <c r="AY504" s="18" t="s">
        <v>129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8" t="s">
        <v>81</v>
      </c>
      <c r="BK504" s="218">
        <f>ROUND(I504*H504,2)</f>
        <v>0</v>
      </c>
      <c r="BL504" s="18" t="s">
        <v>136</v>
      </c>
      <c r="BM504" s="217" t="s">
        <v>640</v>
      </c>
    </row>
    <row r="505" s="2" customFormat="1">
      <c r="A505" s="39"/>
      <c r="B505" s="40"/>
      <c r="C505" s="41"/>
      <c r="D505" s="219" t="s">
        <v>138</v>
      </c>
      <c r="E505" s="41"/>
      <c r="F505" s="220" t="s">
        <v>639</v>
      </c>
      <c r="G505" s="41"/>
      <c r="H505" s="41"/>
      <c r="I505" s="221"/>
      <c r="J505" s="41"/>
      <c r="K505" s="41"/>
      <c r="L505" s="45"/>
      <c r="M505" s="222"/>
      <c r="N505" s="223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138</v>
      </c>
      <c r="AU505" s="18" t="s">
        <v>83</v>
      </c>
    </row>
    <row r="506" s="13" customFormat="1">
      <c r="A506" s="13"/>
      <c r="B506" s="227"/>
      <c r="C506" s="228"/>
      <c r="D506" s="219" t="s">
        <v>144</v>
      </c>
      <c r="E506" s="229" t="s">
        <v>21</v>
      </c>
      <c r="F506" s="230" t="s">
        <v>641</v>
      </c>
      <c r="G506" s="228"/>
      <c r="H506" s="231">
        <v>74.799999999999997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144</v>
      </c>
      <c r="AU506" s="237" t="s">
        <v>83</v>
      </c>
      <c r="AV506" s="13" t="s">
        <v>83</v>
      </c>
      <c r="AW506" s="13" t="s">
        <v>34</v>
      </c>
      <c r="AX506" s="13" t="s">
        <v>73</v>
      </c>
      <c r="AY506" s="237" t="s">
        <v>129</v>
      </c>
    </row>
    <row r="507" s="14" customFormat="1">
      <c r="A507" s="14"/>
      <c r="B507" s="238"/>
      <c r="C507" s="239"/>
      <c r="D507" s="219" t="s">
        <v>144</v>
      </c>
      <c r="E507" s="240" t="s">
        <v>21</v>
      </c>
      <c r="F507" s="241" t="s">
        <v>146</v>
      </c>
      <c r="G507" s="239"/>
      <c r="H507" s="242">
        <v>74.799999999999997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144</v>
      </c>
      <c r="AU507" s="248" t="s">
        <v>83</v>
      </c>
      <c r="AV507" s="14" t="s">
        <v>136</v>
      </c>
      <c r="AW507" s="14" t="s">
        <v>34</v>
      </c>
      <c r="AX507" s="14" t="s">
        <v>81</v>
      </c>
      <c r="AY507" s="248" t="s">
        <v>129</v>
      </c>
    </row>
    <row r="508" s="13" customFormat="1">
      <c r="A508" s="13"/>
      <c r="B508" s="227"/>
      <c r="C508" s="228"/>
      <c r="D508" s="219" t="s">
        <v>144</v>
      </c>
      <c r="E508" s="228"/>
      <c r="F508" s="230" t="s">
        <v>642</v>
      </c>
      <c r="G508" s="228"/>
      <c r="H508" s="231">
        <v>88.600999999999999</v>
      </c>
      <c r="I508" s="232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7" t="s">
        <v>144</v>
      </c>
      <c r="AU508" s="237" t="s">
        <v>83</v>
      </c>
      <c r="AV508" s="13" t="s">
        <v>83</v>
      </c>
      <c r="AW508" s="13" t="s">
        <v>4</v>
      </c>
      <c r="AX508" s="13" t="s">
        <v>81</v>
      </c>
      <c r="AY508" s="237" t="s">
        <v>129</v>
      </c>
    </row>
    <row r="509" s="2" customFormat="1" ht="24.15" customHeight="1">
      <c r="A509" s="39"/>
      <c r="B509" s="40"/>
      <c r="C509" s="206" t="s">
        <v>643</v>
      </c>
      <c r="D509" s="206" t="s">
        <v>131</v>
      </c>
      <c r="E509" s="207" t="s">
        <v>644</v>
      </c>
      <c r="F509" s="208" t="s">
        <v>645</v>
      </c>
      <c r="G509" s="209" t="s">
        <v>646</v>
      </c>
      <c r="H509" s="210">
        <v>1657</v>
      </c>
      <c r="I509" s="211"/>
      <c r="J509" s="212">
        <f>ROUND(I509*H509,2)</f>
        <v>0</v>
      </c>
      <c r="K509" s="208" t="s">
        <v>135</v>
      </c>
      <c r="L509" s="45"/>
      <c r="M509" s="213" t="s">
        <v>21</v>
      </c>
      <c r="N509" s="214" t="s">
        <v>44</v>
      </c>
      <c r="O509" s="85"/>
      <c r="P509" s="215">
        <f>O509*H509</f>
        <v>0</v>
      </c>
      <c r="Q509" s="215">
        <v>0.28736</v>
      </c>
      <c r="R509" s="215">
        <f>Q509*H509</f>
        <v>476.15552000000002</v>
      </c>
      <c r="S509" s="215">
        <v>0</v>
      </c>
      <c r="T509" s="21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7" t="s">
        <v>136</v>
      </c>
      <c r="AT509" s="217" t="s">
        <v>131</v>
      </c>
      <c r="AU509" s="217" t="s">
        <v>83</v>
      </c>
      <c r="AY509" s="18" t="s">
        <v>129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81</v>
      </c>
      <c r="BK509" s="218">
        <f>ROUND(I509*H509,2)</f>
        <v>0</v>
      </c>
      <c r="BL509" s="18" t="s">
        <v>136</v>
      </c>
      <c r="BM509" s="217" t="s">
        <v>647</v>
      </c>
    </row>
    <row r="510" s="2" customFormat="1">
      <c r="A510" s="39"/>
      <c r="B510" s="40"/>
      <c r="C510" s="41"/>
      <c r="D510" s="219" t="s">
        <v>138</v>
      </c>
      <c r="E510" s="41"/>
      <c r="F510" s="220" t="s">
        <v>648</v>
      </c>
      <c r="G510" s="41"/>
      <c r="H510" s="41"/>
      <c r="I510" s="221"/>
      <c r="J510" s="41"/>
      <c r="K510" s="41"/>
      <c r="L510" s="45"/>
      <c r="M510" s="222"/>
      <c r="N510" s="223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138</v>
      </c>
      <c r="AU510" s="18" t="s">
        <v>83</v>
      </c>
    </row>
    <row r="511" s="2" customFormat="1">
      <c r="A511" s="39"/>
      <c r="B511" s="40"/>
      <c r="C511" s="41"/>
      <c r="D511" s="224" t="s">
        <v>140</v>
      </c>
      <c r="E511" s="41"/>
      <c r="F511" s="225" t="s">
        <v>649</v>
      </c>
      <c r="G511" s="41"/>
      <c r="H511" s="41"/>
      <c r="I511" s="221"/>
      <c r="J511" s="41"/>
      <c r="K511" s="41"/>
      <c r="L511" s="45"/>
      <c r="M511" s="222"/>
      <c r="N511" s="223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140</v>
      </c>
      <c r="AU511" s="18" t="s">
        <v>83</v>
      </c>
    </row>
    <row r="512" s="2" customFormat="1">
      <c r="A512" s="39"/>
      <c r="B512" s="40"/>
      <c r="C512" s="41"/>
      <c r="D512" s="219" t="s">
        <v>142</v>
      </c>
      <c r="E512" s="41"/>
      <c r="F512" s="226" t="s">
        <v>650</v>
      </c>
      <c r="G512" s="41"/>
      <c r="H512" s="41"/>
      <c r="I512" s="221"/>
      <c r="J512" s="41"/>
      <c r="K512" s="41"/>
      <c r="L512" s="45"/>
      <c r="M512" s="222"/>
      <c r="N512" s="223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142</v>
      </c>
      <c r="AU512" s="18" t="s">
        <v>83</v>
      </c>
    </row>
    <row r="513" s="13" customFormat="1">
      <c r="A513" s="13"/>
      <c r="B513" s="227"/>
      <c r="C513" s="228"/>
      <c r="D513" s="219" t="s">
        <v>144</v>
      </c>
      <c r="E513" s="229" t="s">
        <v>21</v>
      </c>
      <c r="F513" s="230" t="s">
        <v>651</v>
      </c>
      <c r="G513" s="228"/>
      <c r="H513" s="231">
        <v>1657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144</v>
      </c>
      <c r="AU513" s="237" t="s">
        <v>83</v>
      </c>
      <c r="AV513" s="13" t="s">
        <v>83</v>
      </c>
      <c r="AW513" s="13" t="s">
        <v>34</v>
      </c>
      <c r="AX513" s="13" t="s">
        <v>73</v>
      </c>
      <c r="AY513" s="237" t="s">
        <v>129</v>
      </c>
    </row>
    <row r="514" s="14" customFormat="1">
      <c r="A514" s="14"/>
      <c r="B514" s="238"/>
      <c r="C514" s="239"/>
      <c r="D514" s="219" t="s">
        <v>144</v>
      </c>
      <c r="E514" s="240" t="s">
        <v>21</v>
      </c>
      <c r="F514" s="241" t="s">
        <v>146</v>
      </c>
      <c r="G514" s="239"/>
      <c r="H514" s="242">
        <v>1657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8" t="s">
        <v>144</v>
      </c>
      <c r="AU514" s="248" t="s">
        <v>83</v>
      </c>
      <c r="AV514" s="14" t="s">
        <v>136</v>
      </c>
      <c r="AW514" s="14" t="s">
        <v>34</v>
      </c>
      <c r="AX514" s="14" t="s">
        <v>81</v>
      </c>
      <c r="AY514" s="248" t="s">
        <v>129</v>
      </c>
    </row>
    <row r="515" s="2" customFormat="1" ht="16.5" customHeight="1">
      <c r="A515" s="39"/>
      <c r="B515" s="40"/>
      <c r="C515" s="206" t="s">
        <v>652</v>
      </c>
      <c r="D515" s="206" t="s">
        <v>131</v>
      </c>
      <c r="E515" s="207" t="s">
        <v>653</v>
      </c>
      <c r="F515" s="208" t="s">
        <v>654</v>
      </c>
      <c r="G515" s="209" t="s">
        <v>134</v>
      </c>
      <c r="H515" s="210">
        <v>436.80000000000001</v>
      </c>
      <c r="I515" s="211"/>
      <c r="J515" s="212">
        <f>ROUND(I515*H515,2)</f>
        <v>0</v>
      </c>
      <c r="K515" s="208" t="s">
        <v>135</v>
      </c>
      <c r="L515" s="45"/>
      <c r="M515" s="213" t="s">
        <v>21</v>
      </c>
      <c r="N515" s="214" t="s">
        <v>44</v>
      </c>
      <c r="O515" s="85"/>
      <c r="P515" s="215">
        <f>O515*H515</f>
        <v>0</v>
      </c>
      <c r="Q515" s="215">
        <v>0.00022000000000000001</v>
      </c>
      <c r="R515" s="215">
        <f>Q515*H515</f>
        <v>0.096096000000000001</v>
      </c>
      <c r="S515" s="215">
        <v>0</v>
      </c>
      <c r="T515" s="216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7" t="s">
        <v>136</v>
      </c>
      <c r="AT515" s="217" t="s">
        <v>131</v>
      </c>
      <c r="AU515" s="217" t="s">
        <v>83</v>
      </c>
      <c r="AY515" s="18" t="s">
        <v>129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8" t="s">
        <v>81</v>
      </c>
      <c r="BK515" s="218">
        <f>ROUND(I515*H515,2)</f>
        <v>0</v>
      </c>
      <c r="BL515" s="18" t="s">
        <v>136</v>
      </c>
      <c r="BM515" s="217" t="s">
        <v>655</v>
      </c>
    </row>
    <row r="516" s="2" customFormat="1">
      <c r="A516" s="39"/>
      <c r="B516" s="40"/>
      <c r="C516" s="41"/>
      <c r="D516" s="219" t="s">
        <v>138</v>
      </c>
      <c r="E516" s="41"/>
      <c r="F516" s="220" t="s">
        <v>656</v>
      </c>
      <c r="G516" s="41"/>
      <c r="H516" s="41"/>
      <c r="I516" s="221"/>
      <c r="J516" s="41"/>
      <c r="K516" s="41"/>
      <c r="L516" s="45"/>
      <c r="M516" s="222"/>
      <c r="N516" s="223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138</v>
      </c>
      <c r="AU516" s="18" t="s">
        <v>83</v>
      </c>
    </row>
    <row r="517" s="2" customFormat="1">
      <c r="A517" s="39"/>
      <c r="B517" s="40"/>
      <c r="C517" s="41"/>
      <c r="D517" s="224" t="s">
        <v>140</v>
      </c>
      <c r="E517" s="41"/>
      <c r="F517" s="225" t="s">
        <v>657</v>
      </c>
      <c r="G517" s="41"/>
      <c r="H517" s="41"/>
      <c r="I517" s="221"/>
      <c r="J517" s="41"/>
      <c r="K517" s="41"/>
      <c r="L517" s="45"/>
      <c r="M517" s="222"/>
      <c r="N517" s="223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140</v>
      </c>
      <c r="AU517" s="18" t="s">
        <v>83</v>
      </c>
    </row>
    <row r="518" s="2" customFormat="1">
      <c r="A518" s="39"/>
      <c r="B518" s="40"/>
      <c r="C518" s="41"/>
      <c r="D518" s="219" t="s">
        <v>142</v>
      </c>
      <c r="E518" s="41"/>
      <c r="F518" s="226" t="s">
        <v>658</v>
      </c>
      <c r="G518" s="41"/>
      <c r="H518" s="41"/>
      <c r="I518" s="221"/>
      <c r="J518" s="41"/>
      <c r="K518" s="41"/>
      <c r="L518" s="45"/>
      <c r="M518" s="222"/>
      <c r="N518" s="223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142</v>
      </c>
      <c r="AU518" s="18" t="s">
        <v>83</v>
      </c>
    </row>
    <row r="519" s="13" customFormat="1">
      <c r="A519" s="13"/>
      <c r="B519" s="227"/>
      <c r="C519" s="228"/>
      <c r="D519" s="219" t="s">
        <v>144</v>
      </c>
      <c r="E519" s="229" t="s">
        <v>21</v>
      </c>
      <c r="F519" s="230" t="s">
        <v>659</v>
      </c>
      <c r="G519" s="228"/>
      <c r="H519" s="231">
        <v>436.80000000000001</v>
      </c>
      <c r="I519" s="232"/>
      <c r="J519" s="228"/>
      <c r="K519" s="228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144</v>
      </c>
      <c r="AU519" s="237" t="s">
        <v>83</v>
      </c>
      <c r="AV519" s="13" t="s">
        <v>83</v>
      </c>
      <c r="AW519" s="13" t="s">
        <v>34</v>
      </c>
      <c r="AX519" s="13" t="s">
        <v>73</v>
      </c>
      <c r="AY519" s="237" t="s">
        <v>129</v>
      </c>
    </row>
    <row r="520" s="14" customFormat="1">
      <c r="A520" s="14"/>
      <c r="B520" s="238"/>
      <c r="C520" s="239"/>
      <c r="D520" s="219" t="s">
        <v>144</v>
      </c>
      <c r="E520" s="240" t="s">
        <v>21</v>
      </c>
      <c r="F520" s="241" t="s">
        <v>146</v>
      </c>
      <c r="G520" s="239"/>
      <c r="H520" s="242">
        <v>436.80000000000001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144</v>
      </c>
      <c r="AU520" s="248" t="s">
        <v>83</v>
      </c>
      <c r="AV520" s="14" t="s">
        <v>136</v>
      </c>
      <c r="AW520" s="14" t="s">
        <v>34</v>
      </c>
      <c r="AX520" s="14" t="s">
        <v>81</v>
      </c>
      <c r="AY520" s="248" t="s">
        <v>129</v>
      </c>
    </row>
    <row r="521" s="2" customFormat="1" ht="16.5" customHeight="1">
      <c r="A521" s="39"/>
      <c r="B521" s="40"/>
      <c r="C521" s="259" t="s">
        <v>660</v>
      </c>
      <c r="D521" s="259" t="s">
        <v>521</v>
      </c>
      <c r="E521" s="260" t="s">
        <v>661</v>
      </c>
      <c r="F521" s="261" t="s">
        <v>662</v>
      </c>
      <c r="G521" s="262" t="s">
        <v>134</v>
      </c>
      <c r="H521" s="263">
        <v>458.63999999999999</v>
      </c>
      <c r="I521" s="264"/>
      <c r="J521" s="265">
        <f>ROUND(I521*H521,2)</f>
        <v>0</v>
      </c>
      <c r="K521" s="261" t="s">
        <v>135</v>
      </c>
      <c r="L521" s="266"/>
      <c r="M521" s="267" t="s">
        <v>21</v>
      </c>
      <c r="N521" s="268" t="s">
        <v>44</v>
      </c>
      <c r="O521" s="85"/>
      <c r="P521" s="215">
        <f>O521*H521</f>
        <v>0</v>
      </c>
      <c r="Q521" s="215">
        <v>0.00050000000000000001</v>
      </c>
      <c r="R521" s="215">
        <f>Q521*H521</f>
        <v>0.22932</v>
      </c>
      <c r="S521" s="215">
        <v>0</v>
      </c>
      <c r="T521" s="216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7" t="s">
        <v>192</v>
      </c>
      <c r="AT521" s="217" t="s">
        <v>521</v>
      </c>
      <c r="AU521" s="217" t="s">
        <v>83</v>
      </c>
      <c r="AY521" s="18" t="s">
        <v>129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8" t="s">
        <v>81</v>
      </c>
      <c r="BK521" s="218">
        <f>ROUND(I521*H521,2)</f>
        <v>0</v>
      </c>
      <c r="BL521" s="18" t="s">
        <v>136</v>
      </c>
      <c r="BM521" s="217" t="s">
        <v>663</v>
      </c>
    </row>
    <row r="522" s="2" customFormat="1">
      <c r="A522" s="39"/>
      <c r="B522" s="40"/>
      <c r="C522" s="41"/>
      <c r="D522" s="219" t="s">
        <v>138</v>
      </c>
      <c r="E522" s="41"/>
      <c r="F522" s="220" t="s">
        <v>662</v>
      </c>
      <c r="G522" s="41"/>
      <c r="H522" s="41"/>
      <c r="I522" s="221"/>
      <c r="J522" s="41"/>
      <c r="K522" s="41"/>
      <c r="L522" s="45"/>
      <c r="M522" s="222"/>
      <c r="N522" s="223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138</v>
      </c>
      <c r="AU522" s="18" t="s">
        <v>83</v>
      </c>
    </row>
    <row r="523" s="13" customFormat="1">
      <c r="A523" s="13"/>
      <c r="B523" s="227"/>
      <c r="C523" s="228"/>
      <c r="D523" s="219" t="s">
        <v>144</v>
      </c>
      <c r="E523" s="229" t="s">
        <v>21</v>
      </c>
      <c r="F523" s="230" t="s">
        <v>664</v>
      </c>
      <c r="G523" s="228"/>
      <c r="H523" s="231">
        <v>458.63999999999999</v>
      </c>
      <c r="I523" s="232"/>
      <c r="J523" s="228"/>
      <c r="K523" s="228"/>
      <c r="L523" s="233"/>
      <c r="M523" s="234"/>
      <c r="N523" s="235"/>
      <c r="O523" s="235"/>
      <c r="P523" s="235"/>
      <c r="Q523" s="235"/>
      <c r="R523" s="235"/>
      <c r="S523" s="235"/>
      <c r="T523" s="23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7" t="s">
        <v>144</v>
      </c>
      <c r="AU523" s="237" t="s">
        <v>83</v>
      </c>
      <c r="AV523" s="13" t="s">
        <v>83</v>
      </c>
      <c r="AW523" s="13" t="s">
        <v>34</v>
      </c>
      <c r="AX523" s="13" t="s">
        <v>73</v>
      </c>
      <c r="AY523" s="237" t="s">
        <v>129</v>
      </c>
    </row>
    <row r="524" s="14" customFormat="1">
      <c r="A524" s="14"/>
      <c r="B524" s="238"/>
      <c r="C524" s="239"/>
      <c r="D524" s="219" t="s">
        <v>144</v>
      </c>
      <c r="E524" s="240" t="s">
        <v>21</v>
      </c>
      <c r="F524" s="241" t="s">
        <v>146</v>
      </c>
      <c r="G524" s="239"/>
      <c r="H524" s="242">
        <v>458.63999999999999</v>
      </c>
      <c r="I524" s="243"/>
      <c r="J524" s="239"/>
      <c r="K524" s="239"/>
      <c r="L524" s="244"/>
      <c r="M524" s="245"/>
      <c r="N524" s="246"/>
      <c r="O524" s="246"/>
      <c r="P524" s="246"/>
      <c r="Q524" s="246"/>
      <c r="R524" s="246"/>
      <c r="S524" s="246"/>
      <c r="T524" s="24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8" t="s">
        <v>144</v>
      </c>
      <c r="AU524" s="248" t="s">
        <v>83</v>
      </c>
      <c r="AV524" s="14" t="s">
        <v>136</v>
      </c>
      <c r="AW524" s="14" t="s">
        <v>34</v>
      </c>
      <c r="AX524" s="14" t="s">
        <v>81</v>
      </c>
      <c r="AY524" s="248" t="s">
        <v>129</v>
      </c>
    </row>
    <row r="525" s="2" customFormat="1" ht="16.5" customHeight="1">
      <c r="A525" s="39"/>
      <c r="B525" s="40"/>
      <c r="C525" s="206" t="s">
        <v>665</v>
      </c>
      <c r="D525" s="206" t="s">
        <v>131</v>
      </c>
      <c r="E525" s="207" t="s">
        <v>666</v>
      </c>
      <c r="F525" s="208" t="s">
        <v>667</v>
      </c>
      <c r="G525" s="209" t="s">
        <v>134</v>
      </c>
      <c r="H525" s="210">
        <v>52.289999999999999</v>
      </c>
      <c r="I525" s="211"/>
      <c r="J525" s="212">
        <f>ROUND(I525*H525,2)</f>
        <v>0</v>
      </c>
      <c r="K525" s="208" t="s">
        <v>135</v>
      </c>
      <c r="L525" s="45"/>
      <c r="M525" s="213" t="s">
        <v>21</v>
      </c>
      <c r="N525" s="214" t="s">
        <v>44</v>
      </c>
      <c r="O525" s="85"/>
      <c r="P525" s="215">
        <f>O525*H525</f>
        <v>0</v>
      </c>
      <c r="Q525" s="215">
        <v>0.00022000000000000001</v>
      </c>
      <c r="R525" s="215">
        <f>Q525*H525</f>
        <v>0.0115038</v>
      </c>
      <c r="S525" s="215">
        <v>0</v>
      </c>
      <c r="T525" s="216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7" t="s">
        <v>136</v>
      </c>
      <c r="AT525" s="217" t="s">
        <v>131</v>
      </c>
      <c r="AU525" s="217" t="s">
        <v>83</v>
      </c>
      <c r="AY525" s="18" t="s">
        <v>129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8" t="s">
        <v>81</v>
      </c>
      <c r="BK525" s="218">
        <f>ROUND(I525*H525,2)</f>
        <v>0</v>
      </c>
      <c r="BL525" s="18" t="s">
        <v>136</v>
      </c>
      <c r="BM525" s="217" t="s">
        <v>668</v>
      </c>
    </row>
    <row r="526" s="2" customFormat="1">
      <c r="A526" s="39"/>
      <c r="B526" s="40"/>
      <c r="C526" s="41"/>
      <c r="D526" s="219" t="s">
        <v>138</v>
      </c>
      <c r="E526" s="41"/>
      <c r="F526" s="220" t="s">
        <v>669</v>
      </c>
      <c r="G526" s="41"/>
      <c r="H526" s="41"/>
      <c r="I526" s="221"/>
      <c r="J526" s="41"/>
      <c r="K526" s="41"/>
      <c r="L526" s="45"/>
      <c r="M526" s="222"/>
      <c r="N526" s="223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138</v>
      </c>
      <c r="AU526" s="18" t="s">
        <v>83</v>
      </c>
    </row>
    <row r="527" s="2" customFormat="1">
      <c r="A527" s="39"/>
      <c r="B527" s="40"/>
      <c r="C527" s="41"/>
      <c r="D527" s="224" t="s">
        <v>140</v>
      </c>
      <c r="E527" s="41"/>
      <c r="F527" s="225" t="s">
        <v>670</v>
      </c>
      <c r="G527" s="41"/>
      <c r="H527" s="41"/>
      <c r="I527" s="221"/>
      <c r="J527" s="41"/>
      <c r="K527" s="41"/>
      <c r="L527" s="45"/>
      <c r="M527" s="222"/>
      <c r="N527" s="223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140</v>
      </c>
      <c r="AU527" s="18" t="s">
        <v>83</v>
      </c>
    </row>
    <row r="528" s="2" customFormat="1">
      <c r="A528" s="39"/>
      <c r="B528" s="40"/>
      <c r="C528" s="41"/>
      <c r="D528" s="219" t="s">
        <v>142</v>
      </c>
      <c r="E528" s="41"/>
      <c r="F528" s="226" t="s">
        <v>658</v>
      </c>
      <c r="G528" s="41"/>
      <c r="H528" s="41"/>
      <c r="I528" s="221"/>
      <c r="J528" s="41"/>
      <c r="K528" s="41"/>
      <c r="L528" s="45"/>
      <c r="M528" s="222"/>
      <c r="N528" s="223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142</v>
      </c>
      <c r="AU528" s="18" t="s">
        <v>83</v>
      </c>
    </row>
    <row r="529" s="13" customFormat="1">
      <c r="A529" s="13"/>
      <c r="B529" s="227"/>
      <c r="C529" s="228"/>
      <c r="D529" s="219" t="s">
        <v>144</v>
      </c>
      <c r="E529" s="229" t="s">
        <v>21</v>
      </c>
      <c r="F529" s="230" t="s">
        <v>671</v>
      </c>
      <c r="G529" s="228"/>
      <c r="H529" s="231">
        <v>52.289999999999999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144</v>
      </c>
      <c r="AU529" s="237" t="s">
        <v>83</v>
      </c>
      <c r="AV529" s="13" t="s">
        <v>83</v>
      </c>
      <c r="AW529" s="13" t="s">
        <v>34</v>
      </c>
      <c r="AX529" s="13" t="s">
        <v>73</v>
      </c>
      <c r="AY529" s="237" t="s">
        <v>129</v>
      </c>
    </row>
    <row r="530" s="14" customFormat="1">
      <c r="A530" s="14"/>
      <c r="B530" s="238"/>
      <c r="C530" s="239"/>
      <c r="D530" s="219" t="s">
        <v>144</v>
      </c>
      <c r="E530" s="240" t="s">
        <v>21</v>
      </c>
      <c r="F530" s="241" t="s">
        <v>146</v>
      </c>
      <c r="G530" s="239"/>
      <c r="H530" s="242">
        <v>52.289999999999999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8" t="s">
        <v>144</v>
      </c>
      <c r="AU530" s="248" t="s">
        <v>83</v>
      </c>
      <c r="AV530" s="14" t="s">
        <v>136</v>
      </c>
      <c r="AW530" s="14" t="s">
        <v>34</v>
      </c>
      <c r="AX530" s="14" t="s">
        <v>81</v>
      </c>
      <c r="AY530" s="248" t="s">
        <v>129</v>
      </c>
    </row>
    <row r="531" s="2" customFormat="1" ht="16.5" customHeight="1">
      <c r="A531" s="39"/>
      <c r="B531" s="40"/>
      <c r="C531" s="259" t="s">
        <v>672</v>
      </c>
      <c r="D531" s="259" t="s">
        <v>521</v>
      </c>
      <c r="E531" s="260" t="s">
        <v>673</v>
      </c>
      <c r="F531" s="261" t="s">
        <v>674</v>
      </c>
      <c r="G531" s="262" t="s">
        <v>134</v>
      </c>
      <c r="H531" s="263">
        <v>62.747999999999998</v>
      </c>
      <c r="I531" s="264"/>
      <c r="J531" s="265">
        <f>ROUND(I531*H531,2)</f>
        <v>0</v>
      </c>
      <c r="K531" s="261" t="s">
        <v>135</v>
      </c>
      <c r="L531" s="266"/>
      <c r="M531" s="267" t="s">
        <v>21</v>
      </c>
      <c r="N531" s="268" t="s">
        <v>44</v>
      </c>
      <c r="O531" s="85"/>
      <c r="P531" s="215">
        <f>O531*H531</f>
        <v>0</v>
      </c>
      <c r="Q531" s="215">
        <v>0.00029999999999999997</v>
      </c>
      <c r="R531" s="215">
        <f>Q531*H531</f>
        <v>0.018824399999999998</v>
      </c>
      <c r="S531" s="215">
        <v>0</v>
      </c>
      <c r="T531" s="216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7" t="s">
        <v>192</v>
      </c>
      <c r="AT531" s="217" t="s">
        <v>521</v>
      </c>
      <c r="AU531" s="217" t="s">
        <v>83</v>
      </c>
      <c r="AY531" s="18" t="s">
        <v>129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81</v>
      </c>
      <c r="BK531" s="218">
        <f>ROUND(I531*H531,2)</f>
        <v>0</v>
      </c>
      <c r="BL531" s="18" t="s">
        <v>136</v>
      </c>
      <c r="BM531" s="217" t="s">
        <v>675</v>
      </c>
    </row>
    <row r="532" s="2" customFormat="1">
      <c r="A532" s="39"/>
      <c r="B532" s="40"/>
      <c r="C532" s="41"/>
      <c r="D532" s="219" t="s">
        <v>138</v>
      </c>
      <c r="E532" s="41"/>
      <c r="F532" s="220" t="s">
        <v>674</v>
      </c>
      <c r="G532" s="41"/>
      <c r="H532" s="41"/>
      <c r="I532" s="221"/>
      <c r="J532" s="41"/>
      <c r="K532" s="41"/>
      <c r="L532" s="45"/>
      <c r="M532" s="222"/>
      <c r="N532" s="223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138</v>
      </c>
      <c r="AU532" s="18" t="s">
        <v>83</v>
      </c>
    </row>
    <row r="533" s="13" customFormat="1">
      <c r="A533" s="13"/>
      <c r="B533" s="227"/>
      <c r="C533" s="228"/>
      <c r="D533" s="219" t="s">
        <v>144</v>
      </c>
      <c r="E533" s="229" t="s">
        <v>21</v>
      </c>
      <c r="F533" s="230" t="s">
        <v>676</v>
      </c>
      <c r="G533" s="228"/>
      <c r="H533" s="231">
        <v>62.747999999999998</v>
      </c>
      <c r="I533" s="232"/>
      <c r="J533" s="228"/>
      <c r="K533" s="228"/>
      <c r="L533" s="233"/>
      <c r="M533" s="234"/>
      <c r="N533" s="235"/>
      <c r="O533" s="235"/>
      <c r="P533" s="235"/>
      <c r="Q533" s="235"/>
      <c r="R533" s="235"/>
      <c r="S533" s="235"/>
      <c r="T533" s="23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7" t="s">
        <v>144</v>
      </c>
      <c r="AU533" s="237" t="s">
        <v>83</v>
      </c>
      <c r="AV533" s="13" t="s">
        <v>83</v>
      </c>
      <c r="AW533" s="13" t="s">
        <v>34</v>
      </c>
      <c r="AX533" s="13" t="s">
        <v>73</v>
      </c>
      <c r="AY533" s="237" t="s">
        <v>129</v>
      </c>
    </row>
    <row r="534" s="14" customFormat="1">
      <c r="A534" s="14"/>
      <c r="B534" s="238"/>
      <c r="C534" s="239"/>
      <c r="D534" s="219" t="s">
        <v>144</v>
      </c>
      <c r="E534" s="240" t="s">
        <v>21</v>
      </c>
      <c r="F534" s="241" t="s">
        <v>146</v>
      </c>
      <c r="G534" s="239"/>
      <c r="H534" s="242">
        <v>62.747999999999998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144</v>
      </c>
      <c r="AU534" s="248" t="s">
        <v>83</v>
      </c>
      <c r="AV534" s="14" t="s">
        <v>136</v>
      </c>
      <c r="AW534" s="14" t="s">
        <v>34</v>
      </c>
      <c r="AX534" s="14" t="s">
        <v>81</v>
      </c>
      <c r="AY534" s="248" t="s">
        <v>129</v>
      </c>
    </row>
    <row r="535" s="2" customFormat="1" ht="16.5" customHeight="1">
      <c r="A535" s="39"/>
      <c r="B535" s="40"/>
      <c r="C535" s="206" t="s">
        <v>677</v>
      </c>
      <c r="D535" s="206" t="s">
        <v>131</v>
      </c>
      <c r="E535" s="207" t="s">
        <v>678</v>
      </c>
      <c r="F535" s="208" t="s">
        <v>679</v>
      </c>
      <c r="G535" s="209" t="s">
        <v>265</v>
      </c>
      <c r="H535" s="210">
        <v>3.75</v>
      </c>
      <c r="I535" s="211"/>
      <c r="J535" s="212">
        <f>ROUND(I535*H535,2)</f>
        <v>0</v>
      </c>
      <c r="K535" s="208" t="s">
        <v>135</v>
      </c>
      <c r="L535" s="45"/>
      <c r="M535" s="213" t="s">
        <v>21</v>
      </c>
      <c r="N535" s="214" t="s">
        <v>44</v>
      </c>
      <c r="O535" s="85"/>
      <c r="P535" s="215">
        <f>O535*H535</f>
        <v>0</v>
      </c>
      <c r="Q535" s="215">
        <v>2.2563399999999998</v>
      </c>
      <c r="R535" s="215">
        <f>Q535*H535</f>
        <v>8.4612749999999988</v>
      </c>
      <c r="S535" s="215">
        <v>0</v>
      </c>
      <c r="T535" s="216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7" t="s">
        <v>136</v>
      </c>
      <c r="AT535" s="217" t="s">
        <v>131</v>
      </c>
      <c r="AU535" s="217" t="s">
        <v>83</v>
      </c>
      <c r="AY535" s="18" t="s">
        <v>129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8" t="s">
        <v>81</v>
      </c>
      <c r="BK535" s="218">
        <f>ROUND(I535*H535,2)</f>
        <v>0</v>
      </c>
      <c r="BL535" s="18" t="s">
        <v>136</v>
      </c>
      <c r="BM535" s="217" t="s">
        <v>680</v>
      </c>
    </row>
    <row r="536" s="2" customFormat="1">
      <c r="A536" s="39"/>
      <c r="B536" s="40"/>
      <c r="C536" s="41"/>
      <c r="D536" s="219" t="s">
        <v>138</v>
      </c>
      <c r="E536" s="41"/>
      <c r="F536" s="220" t="s">
        <v>681</v>
      </c>
      <c r="G536" s="41"/>
      <c r="H536" s="41"/>
      <c r="I536" s="221"/>
      <c r="J536" s="41"/>
      <c r="K536" s="41"/>
      <c r="L536" s="45"/>
      <c r="M536" s="222"/>
      <c r="N536" s="223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138</v>
      </c>
      <c r="AU536" s="18" t="s">
        <v>83</v>
      </c>
    </row>
    <row r="537" s="2" customFormat="1">
      <c r="A537" s="39"/>
      <c r="B537" s="40"/>
      <c r="C537" s="41"/>
      <c r="D537" s="224" t="s">
        <v>140</v>
      </c>
      <c r="E537" s="41"/>
      <c r="F537" s="225" t="s">
        <v>682</v>
      </c>
      <c r="G537" s="41"/>
      <c r="H537" s="41"/>
      <c r="I537" s="221"/>
      <c r="J537" s="41"/>
      <c r="K537" s="41"/>
      <c r="L537" s="45"/>
      <c r="M537" s="222"/>
      <c r="N537" s="223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140</v>
      </c>
      <c r="AU537" s="18" t="s">
        <v>83</v>
      </c>
    </row>
    <row r="538" s="2" customFormat="1">
      <c r="A538" s="39"/>
      <c r="B538" s="40"/>
      <c r="C538" s="41"/>
      <c r="D538" s="219" t="s">
        <v>142</v>
      </c>
      <c r="E538" s="41"/>
      <c r="F538" s="226" t="s">
        <v>683</v>
      </c>
      <c r="G538" s="41"/>
      <c r="H538" s="41"/>
      <c r="I538" s="221"/>
      <c r="J538" s="41"/>
      <c r="K538" s="41"/>
      <c r="L538" s="45"/>
      <c r="M538" s="222"/>
      <c r="N538" s="223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142</v>
      </c>
      <c r="AU538" s="18" t="s">
        <v>83</v>
      </c>
    </row>
    <row r="539" s="2" customFormat="1">
      <c r="A539" s="39"/>
      <c r="B539" s="40"/>
      <c r="C539" s="41"/>
      <c r="D539" s="219" t="s">
        <v>684</v>
      </c>
      <c r="E539" s="41"/>
      <c r="F539" s="226" t="s">
        <v>685</v>
      </c>
      <c r="G539" s="41"/>
      <c r="H539" s="41"/>
      <c r="I539" s="221"/>
      <c r="J539" s="41"/>
      <c r="K539" s="41"/>
      <c r="L539" s="45"/>
      <c r="M539" s="222"/>
      <c r="N539" s="223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684</v>
      </c>
      <c r="AU539" s="18" t="s">
        <v>83</v>
      </c>
    </row>
    <row r="540" s="13" customFormat="1">
      <c r="A540" s="13"/>
      <c r="B540" s="227"/>
      <c r="C540" s="228"/>
      <c r="D540" s="219" t="s">
        <v>144</v>
      </c>
      <c r="E540" s="229" t="s">
        <v>21</v>
      </c>
      <c r="F540" s="230" t="s">
        <v>686</v>
      </c>
      <c r="G540" s="228"/>
      <c r="H540" s="231">
        <v>3.75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144</v>
      </c>
      <c r="AU540" s="237" t="s">
        <v>83</v>
      </c>
      <c r="AV540" s="13" t="s">
        <v>83</v>
      </c>
      <c r="AW540" s="13" t="s">
        <v>34</v>
      </c>
      <c r="AX540" s="13" t="s">
        <v>81</v>
      </c>
      <c r="AY540" s="237" t="s">
        <v>129</v>
      </c>
    </row>
    <row r="541" s="2" customFormat="1" ht="16.5" customHeight="1">
      <c r="A541" s="39"/>
      <c r="B541" s="40"/>
      <c r="C541" s="206" t="s">
        <v>687</v>
      </c>
      <c r="D541" s="206" t="s">
        <v>131</v>
      </c>
      <c r="E541" s="207" t="s">
        <v>688</v>
      </c>
      <c r="F541" s="208" t="s">
        <v>689</v>
      </c>
      <c r="G541" s="209" t="s">
        <v>265</v>
      </c>
      <c r="H541" s="210">
        <v>1.5</v>
      </c>
      <c r="I541" s="211"/>
      <c r="J541" s="212">
        <f>ROUND(I541*H541,2)</f>
        <v>0</v>
      </c>
      <c r="K541" s="208" t="s">
        <v>135</v>
      </c>
      <c r="L541" s="45"/>
      <c r="M541" s="213" t="s">
        <v>21</v>
      </c>
      <c r="N541" s="214" t="s">
        <v>44</v>
      </c>
      <c r="O541" s="85"/>
      <c r="P541" s="215">
        <f>O541*H541</f>
        <v>0</v>
      </c>
      <c r="Q541" s="215">
        <v>2.45329</v>
      </c>
      <c r="R541" s="215">
        <f>Q541*H541</f>
        <v>3.679935</v>
      </c>
      <c r="S541" s="215">
        <v>0</v>
      </c>
      <c r="T541" s="216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7" t="s">
        <v>136</v>
      </c>
      <c r="AT541" s="217" t="s">
        <v>131</v>
      </c>
      <c r="AU541" s="217" t="s">
        <v>83</v>
      </c>
      <c r="AY541" s="18" t="s">
        <v>129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8" t="s">
        <v>81</v>
      </c>
      <c r="BK541" s="218">
        <f>ROUND(I541*H541,2)</f>
        <v>0</v>
      </c>
      <c r="BL541" s="18" t="s">
        <v>136</v>
      </c>
      <c r="BM541" s="217" t="s">
        <v>690</v>
      </c>
    </row>
    <row r="542" s="2" customFormat="1">
      <c r="A542" s="39"/>
      <c r="B542" s="40"/>
      <c r="C542" s="41"/>
      <c r="D542" s="219" t="s">
        <v>138</v>
      </c>
      <c r="E542" s="41"/>
      <c r="F542" s="220" t="s">
        <v>691</v>
      </c>
      <c r="G542" s="41"/>
      <c r="H542" s="41"/>
      <c r="I542" s="221"/>
      <c r="J542" s="41"/>
      <c r="K542" s="41"/>
      <c r="L542" s="45"/>
      <c r="M542" s="222"/>
      <c r="N542" s="223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138</v>
      </c>
      <c r="AU542" s="18" t="s">
        <v>83</v>
      </c>
    </row>
    <row r="543" s="2" customFormat="1">
      <c r="A543" s="39"/>
      <c r="B543" s="40"/>
      <c r="C543" s="41"/>
      <c r="D543" s="224" t="s">
        <v>140</v>
      </c>
      <c r="E543" s="41"/>
      <c r="F543" s="225" t="s">
        <v>692</v>
      </c>
      <c r="G543" s="41"/>
      <c r="H543" s="41"/>
      <c r="I543" s="221"/>
      <c r="J543" s="41"/>
      <c r="K543" s="41"/>
      <c r="L543" s="45"/>
      <c r="M543" s="222"/>
      <c r="N543" s="223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140</v>
      </c>
      <c r="AU543" s="18" t="s">
        <v>83</v>
      </c>
    </row>
    <row r="544" s="2" customFormat="1">
      <c r="A544" s="39"/>
      <c r="B544" s="40"/>
      <c r="C544" s="41"/>
      <c r="D544" s="219" t="s">
        <v>142</v>
      </c>
      <c r="E544" s="41"/>
      <c r="F544" s="226" t="s">
        <v>683</v>
      </c>
      <c r="G544" s="41"/>
      <c r="H544" s="41"/>
      <c r="I544" s="221"/>
      <c r="J544" s="41"/>
      <c r="K544" s="41"/>
      <c r="L544" s="45"/>
      <c r="M544" s="222"/>
      <c r="N544" s="223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142</v>
      </c>
      <c r="AU544" s="18" t="s">
        <v>83</v>
      </c>
    </row>
    <row r="545" s="2" customFormat="1">
      <c r="A545" s="39"/>
      <c r="B545" s="40"/>
      <c r="C545" s="41"/>
      <c r="D545" s="219" t="s">
        <v>684</v>
      </c>
      <c r="E545" s="41"/>
      <c r="F545" s="226" t="s">
        <v>693</v>
      </c>
      <c r="G545" s="41"/>
      <c r="H545" s="41"/>
      <c r="I545" s="221"/>
      <c r="J545" s="41"/>
      <c r="K545" s="41"/>
      <c r="L545" s="45"/>
      <c r="M545" s="222"/>
      <c r="N545" s="223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684</v>
      </c>
      <c r="AU545" s="18" t="s">
        <v>83</v>
      </c>
    </row>
    <row r="546" s="13" customFormat="1">
      <c r="A546" s="13"/>
      <c r="B546" s="227"/>
      <c r="C546" s="228"/>
      <c r="D546" s="219" t="s">
        <v>144</v>
      </c>
      <c r="E546" s="229" t="s">
        <v>21</v>
      </c>
      <c r="F546" s="230" t="s">
        <v>694</v>
      </c>
      <c r="G546" s="228"/>
      <c r="H546" s="231">
        <v>1.5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7" t="s">
        <v>144</v>
      </c>
      <c r="AU546" s="237" t="s">
        <v>83</v>
      </c>
      <c r="AV546" s="13" t="s">
        <v>83</v>
      </c>
      <c r="AW546" s="13" t="s">
        <v>34</v>
      </c>
      <c r="AX546" s="13" t="s">
        <v>81</v>
      </c>
      <c r="AY546" s="237" t="s">
        <v>129</v>
      </c>
    </row>
    <row r="547" s="2" customFormat="1" ht="16.5" customHeight="1">
      <c r="A547" s="39"/>
      <c r="B547" s="40"/>
      <c r="C547" s="206" t="s">
        <v>695</v>
      </c>
      <c r="D547" s="206" t="s">
        <v>131</v>
      </c>
      <c r="E547" s="207" t="s">
        <v>696</v>
      </c>
      <c r="F547" s="208" t="s">
        <v>697</v>
      </c>
      <c r="G547" s="209" t="s">
        <v>265</v>
      </c>
      <c r="H547" s="210">
        <v>24.079999999999998</v>
      </c>
      <c r="I547" s="211"/>
      <c r="J547" s="212">
        <f>ROUND(I547*H547,2)</f>
        <v>0</v>
      </c>
      <c r="K547" s="208" t="s">
        <v>135</v>
      </c>
      <c r="L547" s="45"/>
      <c r="M547" s="213" t="s">
        <v>21</v>
      </c>
      <c r="N547" s="214" t="s">
        <v>44</v>
      </c>
      <c r="O547" s="85"/>
      <c r="P547" s="215">
        <f>O547*H547</f>
        <v>0</v>
      </c>
      <c r="Q547" s="215">
        <v>2.4532922039999998</v>
      </c>
      <c r="R547" s="215">
        <f>Q547*H547</f>
        <v>59.075276272319989</v>
      </c>
      <c r="S547" s="215">
        <v>0</v>
      </c>
      <c r="T547" s="216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7" t="s">
        <v>136</v>
      </c>
      <c r="AT547" s="217" t="s">
        <v>131</v>
      </c>
      <c r="AU547" s="217" t="s">
        <v>83</v>
      </c>
      <c r="AY547" s="18" t="s">
        <v>129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8" t="s">
        <v>81</v>
      </c>
      <c r="BK547" s="218">
        <f>ROUND(I547*H547,2)</f>
        <v>0</v>
      </c>
      <c r="BL547" s="18" t="s">
        <v>136</v>
      </c>
      <c r="BM547" s="217" t="s">
        <v>698</v>
      </c>
    </row>
    <row r="548" s="2" customFormat="1">
      <c r="A548" s="39"/>
      <c r="B548" s="40"/>
      <c r="C548" s="41"/>
      <c r="D548" s="219" t="s">
        <v>138</v>
      </c>
      <c r="E548" s="41"/>
      <c r="F548" s="220" t="s">
        <v>699</v>
      </c>
      <c r="G548" s="41"/>
      <c r="H548" s="41"/>
      <c r="I548" s="221"/>
      <c r="J548" s="41"/>
      <c r="K548" s="41"/>
      <c r="L548" s="45"/>
      <c r="M548" s="222"/>
      <c r="N548" s="223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138</v>
      </c>
      <c r="AU548" s="18" t="s">
        <v>83</v>
      </c>
    </row>
    <row r="549" s="2" customFormat="1">
      <c r="A549" s="39"/>
      <c r="B549" s="40"/>
      <c r="C549" s="41"/>
      <c r="D549" s="224" t="s">
        <v>140</v>
      </c>
      <c r="E549" s="41"/>
      <c r="F549" s="225" t="s">
        <v>700</v>
      </c>
      <c r="G549" s="41"/>
      <c r="H549" s="41"/>
      <c r="I549" s="221"/>
      <c r="J549" s="41"/>
      <c r="K549" s="41"/>
      <c r="L549" s="45"/>
      <c r="M549" s="222"/>
      <c r="N549" s="223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140</v>
      </c>
      <c r="AU549" s="18" t="s">
        <v>83</v>
      </c>
    </row>
    <row r="550" s="2" customFormat="1">
      <c r="A550" s="39"/>
      <c r="B550" s="40"/>
      <c r="C550" s="41"/>
      <c r="D550" s="219" t="s">
        <v>142</v>
      </c>
      <c r="E550" s="41"/>
      <c r="F550" s="226" t="s">
        <v>701</v>
      </c>
      <c r="G550" s="41"/>
      <c r="H550" s="41"/>
      <c r="I550" s="221"/>
      <c r="J550" s="41"/>
      <c r="K550" s="41"/>
      <c r="L550" s="45"/>
      <c r="M550" s="222"/>
      <c r="N550" s="223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142</v>
      </c>
      <c r="AU550" s="18" t="s">
        <v>83</v>
      </c>
    </row>
    <row r="551" s="2" customFormat="1">
      <c r="A551" s="39"/>
      <c r="B551" s="40"/>
      <c r="C551" s="41"/>
      <c r="D551" s="219" t="s">
        <v>684</v>
      </c>
      <c r="E551" s="41"/>
      <c r="F551" s="226" t="s">
        <v>702</v>
      </c>
      <c r="G551" s="41"/>
      <c r="H551" s="41"/>
      <c r="I551" s="221"/>
      <c r="J551" s="41"/>
      <c r="K551" s="41"/>
      <c r="L551" s="45"/>
      <c r="M551" s="222"/>
      <c r="N551" s="223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684</v>
      </c>
      <c r="AU551" s="18" t="s">
        <v>83</v>
      </c>
    </row>
    <row r="552" s="13" customFormat="1">
      <c r="A552" s="13"/>
      <c r="B552" s="227"/>
      <c r="C552" s="228"/>
      <c r="D552" s="219" t="s">
        <v>144</v>
      </c>
      <c r="E552" s="229" t="s">
        <v>21</v>
      </c>
      <c r="F552" s="230" t="s">
        <v>703</v>
      </c>
      <c r="G552" s="228"/>
      <c r="H552" s="231">
        <v>24.079999999999998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144</v>
      </c>
      <c r="AU552" s="237" t="s">
        <v>83</v>
      </c>
      <c r="AV552" s="13" t="s">
        <v>83</v>
      </c>
      <c r="AW552" s="13" t="s">
        <v>34</v>
      </c>
      <c r="AX552" s="13" t="s">
        <v>73</v>
      </c>
      <c r="AY552" s="237" t="s">
        <v>129</v>
      </c>
    </row>
    <row r="553" s="14" customFormat="1">
      <c r="A553" s="14"/>
      <c r="B553" s="238"/>
      <c r="C553" s="239"/>
      <c r="D553" s="219" t="s">
        <v>144</v>
      </c>
      <c r="E553" s="240" t="s">
        <v>21</v>
      </c>
      <c r="F553" s="241" t="s">
        <v>146</v>
      </c>
      <c r="G553" s="239"/>
      <c r="H553" s="242">
        <v>24.079999999999998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8" t="s">
        <v>144</v>
      </c>
      <c r="AU553" s="248" t="s">
        <v>83</v>
      </c>
      <c r="AV553" s="14" t="s">
        <v>136</v>
      </c>
      <c r="AW553" s="14" t="s">
        <v>34</v>
      </c>
      <c r="AX553" s="14" t="s">
        <v>81</v>
      </c>
      <c r="AY553" s="248" t="s">
        <v>129</v>
      </c>
    </row>
    <row r="554" s="2" customFormat="1" ht="16.5" customHeight="1">
      <c r="A554" s="39"/>
      <c r="B554" s="40"/>
      <c r="C554" s="206" t="s">
        <v>704</v>
      </c>
      <c r="D554" s="206" t="s">
        <v>131</v>
      </c>
      <c r="E554" s="207" t="s">
        <v>705</v>
      </c>
      <c r="F554" s="208" t="s">
        <v>706</v>
      </c>
      <c r="G554" s="209" t="s">
        <v>134</v>
      </c>
      <c r="H554" s="210">
        <v>49.991999999999997</v>
      </c>
      <c r="I554" s="211"/>
      <c r="J554" s="212">
        <f>ROUND(I554*H554,2)</f>
        <v>0</v>
      </c>
      <c r="K554" s="208" t="s">
        <v>135</v>
      </c>
      <c r="L554" s="45"/>
      <c r="M554" s="213" t="s">
        <v>21</v>
      </c>
      <c r="N554" s="214" t="s">
        <v>44</v>
      </c>
      <c r="O554" s="85"/>
      <c r="P554" s="215">
        <f>O554*H554</f>
        <v>0</v>
      </c>
      <c r="Q554" s="215">
        <v>0.0026919000000000001</v>
      </c>
      <c r="R554" s="215">
        <f>Q554*H554</f>
        <v>0.13457346479999999</v>
      </c>
      <c r="S554" s="215">
        <v>0</v>
      </c>
      <c r="T554" s="21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7" t="s">
        <v>136</v>
      </c>
      <c r="AT554" s="217" t="s">
        <v>131</v>
      </c>
      <c r="AU554" s="217" t="s">
        <v>83</v>
      </c>
      <c r="AY554" s="18" t="s">
        <v>129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8" t="s">
        <v>81</v>
      </c>
      <c r="BK554" s="218">
        <f>ROUND(I554*H554,2)</f>
        <v>0</v>
      </c>
      <c r="BL554" s="18" t="s">
        <v>136</v>
      </c>
      <c r="BM554" s="217" t="s">
        <v>707</v>
      </c>
    </row>
    <row r="555" s="2" customFormat="1">
      <c r="A555" s="39"/>
      <c r="B555" s="40"/>
      <c r="C555" s="41"/>
      <c r="D555" s="219" t="s">
        <v>138</v>
      </c>
      <c r="E555" s="41"/>
      <c r="F555" s="220" t="s">
        <v>708</v>
      </c>
      <c r="G555" s="41"/>
      <c r="H555" s="41"/>
      <c r="I555" s="221"/>
      <c r="J555" s="41"/>
      <c r="K555" s="41"/>
      <c r="L555" s="45"/>
      <c r="M555" s="222"/>
      <c r="N555" s="223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138</v>
      </c>
      <c r="AU555" s="18" t="s">
        <v>83</v>
      </c>
    </row>
    <row r="556" s="2" customFormat="1">
      <c r="A556" s="39"/>
      <c r="B556" s="40"/>
      <c r="C556" s="41"/>
      <c r="D556" s="224" t="s">
        <v>140</v>
      </c>
      <c r="E556" s="41"/>
      <c r="F556" s="225" t="s">
        <v>709</v>
      </c>
      <c r="G556" s="41"/>
      <c r="H556" s="41"/>
      <c r="I556" s="221"/>
      <c r="J556" s="41"/>
      <c r="K556" s="41"/>
      <c r="L556" s="45"/>
      <c r="M556" s="222"/>
      <c r="N556" s="223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140</v>
      </c>
      <c r="AU556" s="18" t="s">
        <v>83</v>
      </c>
    </row>
    <row r="557" s="2" customFormat="1">
      <c r="A557" s="39"/>
      <c r="B557" s="40"/>
      <c r="C557" s="41"/>
      <c r="D557" s="219" t="s">
        <v>142</v>
      </c>
      <c r="E557" s="41"/>
      <c r="F557" s="226" t="s">
        <v>710</v>
      </c>
      <c r="G557" s="41"/>
      <c r="H557" s="41"/>
      <c r="I557" s="221"/>
      <c r="J557" s="41"/>
      <c r="K557" s="41"/>
      <c r="L557" s="45"/>
      <c r="M557" s="222"/>
      <c r="N557" s="223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142</v>
      </c>
      <c r="AU557" s="18" t="s">
        <v>83</v>
      </c>
    </row>
    <row r="558" s="13" customFormat="1">
      <c r="A558" s="13"/>
      <c r="B558" s="227"/>
      <c r="C558" s="228"/>
      <c r="D558" s="219" t="s">
        <v>144</v>
      </c>
      <c r="E558" s="229" t="s">
        <v>21</v>
      </c>
      <c r="F558" s="230" t="s">
        <v>711</v>
      </c>
      <c r="G558" s="228"/>
      <c r="H558" s="231">
        <v>4.3120000000000003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144</v>
      </c>
      <c r="AU558" s="237" t="s">
        <v>83</v>
      </c>
      <c r="AV558" s="13" t="s">
        <v>83</v>
      </c>
      <c r="AW558" s="13" t="s">
        <v>34</v>
      </c>
      <c r="AX558" s="13" t="s">
        <v>73</v>
      </c>
      <c r="AY558" s="237" t="s">
        <v>129</v>
      </c>
    </row>
    <row r="559" s="13" customFormat="1">
      <c r="A559" s="13"/>
      <c r="B559" s="227"/>
      <c r="C559" s="228"/>
      <c r="D559" s="219" t="s">
        <v>144</v>
      </c>
      <c r="E559" s="229" t="s">
        <v>21</v>
      </c>
      <c r="F559" s="230" t="s">
        <v>712</v>
      </c>
      <c r="G559" s="228"/>
      <c r="H559" s="231">
        <v>29.68</v>
      </c>
      <c r="I559" s="232"/>
      <c r="J559" s="228"/>
      <c r="K559" s="228"/>
      <c r="L559" s="233"/>
      <c r="M559" s="234"/>
      <c r="N559" s="235"/>
      <c r="O559" s="235"/>
      <c r="P559" s="235"/>
      <c r="Q559" s="235"/>
      <c r="R559" s="235"/>
      <c r="S559" s="235"/>
      <c r="T559" s="23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7" t="s">
        <v>144</v>
      </c>
      <c r="AU559" s="237" t="s">
        <v>83</v>
      </c>
      <c r="AV559" s="13" t="s">
        <v>83</v>
      </c>
      <c r="AW559" s="13" t="s">
        <v>34</v>
      </c>
      <c r="AX559" s="13" t="s">
        <v>73</v>
      </c>
      <c r="AY559" s="237" t="s">
        <v>129</v>
      </c>
    </row>
    <row r="560" s="13" customFormat="1">
      <c r="A560" s="13"/>
      <c r="B560" s="227"/>
      <c r="C560" s="228"/>
      <c r="D560" s="219" t="s">
        <v>144</v>
      </c>
      <c r="E560" s="229" t="s">
        <v>21</v>
      </c>
      <c r="F560" s="230" t="s">
        <v>713</v>
      </c>
      <c r="G560" s="228"/>
      <c r="H560" s="231">
        <v>16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144</v>
      </c>
      <c r="AU560" s="237" t="s">
        <v>83</v>
      </c>
      <c r="AV560" s="13" t="s">
        <v>83</v>
      </c>
      <c r="AW560" s="13" t="s">
        <v>34</v>
      </c>
      <c r="AX560" s="13" t="s">
        <v>73</v>
      </c>
      <c r="AY560" s="237" t="s">
        <v>129</v>
      </c>
    </row>
    <row r="561" s="14" customFormat="1">
      <c r="A561" s="14"/>
      <c r="B561" s="238"/>
      <c r="C561" s="239"/>
      <c r="D561" s="219" t="s">
        <v>144</v>
      </c>
      <c r="E561" s="240" t="s">
        <v>21</v>
      </c>
      <c r="F561" s="241" t="s">
        <v>146</v>
      </c>
      <c r="G561" s="239"/>
      <c r="H561" s="242">
        <v>49.991999999999997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144</v>
      </c>
      <c r="AU561" s="248" t="s">
        <v>83</v>
      </c>
      <c r="AV561" s="14" t="s">
        <v>136</v>
      </c>
      <c r="AW561" s="14" t="s">
        <v>34</v>
      </c>
      <c r="AX561" s="14" t="s">
        <v>81</v>
      </c>
      <c r="AY561" s="248" t="s">
        <v>129</v>
      </c>
    </row>
    <row r="562" s="2" customFormat="1" ht="16.5" customHeight="1">
      <c r="A562" s="39"/>
      <c r="B562" s="40"/>
      <c r="C562" s="206" t="s">
        <v>714</v>
      </c>
      <c r="D562" s="206" t="s">
        <v>131</v>
      </c>
      <c r="E562" s="207" t="s">
        <v>715</v>
      </c>
      <c r="F562" s="208" t="s">
        <v>716</v>
      </c>
      <c r="G562" s="209" t="s">
        <v>134</v>
      </c>
      <c r="H562" s="210">
        <v>49.991999999999997</v>
      </c>
      <c r="I562" s="211"/>
      <c r="J562" s="212">
        <f>ROUND(I562*H562,2)</f>
        <v>0</v>
      </c>
      <c r="K562" s="208" t="s">
        <v>135</v>
      </c>
      <c r="L562" s="45"/>
      <c r="M562" s="213" t="s">
        <v>21</v>
      </c>
      <c r="N562" s="214" t="s">
        <v>44</v>
      </c>
      <c r="O562" s="85"/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7" t="s">
        <v>136</v>
      </c>
      <c r="AT562" s="217" t="s">
        <v>131</v>
      </c>
      <c r="AU562" s="217" t="s">
        <v>83</v>
      </c>
      <c r="AY562" s="18" t="s">
        <v>129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8" t="s">
        <v>81</v>
      </c>
      <c r="BK562" s="218">
        <f>ROUND(I562*H562,2)</f>
        <v>0</v>
      </c>
      <c r="BL562" s="18" t="s">
        <v>136</v>
      </c>
      <c r="BM562" s="217" t="s">
        <v>717</v>
      </c>
    </row>
    <row r="563" s="2" customFormat="1">
      <c r="A563" s="39"/>
      <c r="B563" s="40"/>
      <c r="C563" s="41"/>
      <c r="D563" s="219" t="s">
        <v>138</v>
      </c>
      <c r="E563" s="41"/>
      <c r="F563" s="220" t="s">
        <v>718</v>
      </c>
      <c r="G563" s="41"/>
      <c r="H563" s="41"/>
      <c r="I563" s="221"/>
      <c r="J563" s="41"/>
      <c r="K563" s="41"/>
      <c r="L563" s="45"/>
      <c r="M563" s="222"/>
      <c r="N563" s="223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138</v>
      </c>
      <c r="AU563" s="18" t="s">
        <v>83</v>
      </c>
    </row>
    <row r="564" s="2" customFormat="1">
      <c r="A564" s="39"/>
      <c r="B564" s="40"/>
      <c r="C564" s="41"/>
      <c r="D564" s="224" t="s">
        <v>140</v>
      </c>
      <c r="E564" s="41"/>
      <c r="F564" s="225" t="s">
        <v>719</v>
      </c>
      <c r="G564" s="41"/>
      <c r="H564" s="41"/>
      <c r="I564" s="221"/>
      <c r="J564" s="41"/>
      <c r="K564" s="41"/>
      <c r="L564" s="45"/>
      <c r="M564" s="222"/>
      <c r="N564" s="223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140</v>
      </c>
      <c r="AU564" s="18" t="s">
        <v>83</v>
      </c>
    </row>
    <row r="565" s="2" customFormat="1">
      <c r="A565" s="39"/>
      <c r="B565" s="40"/>
      <c r="C565" s="41"/>
      <c r="D565" s="219" t="s">
        <v>142</v>
      </c>
      <c r="E565" s="41"/>
      <c r="F565" s="226" t="s">
        <v>710</v>
      </c>
      <c r="G565" s="41"/>
      <c r="H565" s="41"/>
      <c r="I565" s="221"/>
      <c r="J565" s="41"/>
      <c r="K565" s="41"/>
      <c r="L565" s="45"/>
      <c r="M565" s="222"/>
      <c r="N565" s="223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142</v>
      </c>
      <c r="AU565" s="18" t="s">
        <v>83</v>
      </c>
    </row>
    <row r="566" s="13" customFormat="1">
      <c r="A566" s="13"/>
      <c r="B566" s="227"/>
      <c r="C566" s="228"/>
      <c r="D566" s="219" t="s">
        <v>144</v>
      </c>
      <c r="E566" s="229" t="s">
        <v>21</v>
      </c>
      <c r="F566" s="230" t="s">
        <v>720</v>
      </c>
      <c r="G566" s="228"/>
      <c r="H566" s="231">
        <v>49.991999999999997</v>
      </c>
      <c r="I566" s="232"/>
      <c r="J566" s="228"/>
      <c r="K566" s="228"/>
      <c r="L566" s="233"/>
      <c r="M566" s="234"/>
      <c r="N566" s="235"/>
      <c r="O566" s="235"/>
      <c r="P566" s="235"/>
      <c r="Q566" s="235"/>
      <c r="R566" s="235"/>
      <c r="S566" s="235"/>
      <c r="T566" s="23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7" t="s">
        <v>144</v>
      </c>
      <c r="AU566" s="237" t="s">
        <v>83</v>
      </c>
      <c r="AV566" s="13" t="s">
        <v>83</v>
      </c>
      <c r="AW566" s="13" t="s">
        <v>34</v>
      </c>
      <c r="AX566" s="13" t="s">
        <v>81</v>
      </c>
      <c r="AY566" s="237" t="s">
        <v>129</v>
      </c>
    </row>
    <row r="567" s="2" customFormat="1" ht="16.5" customHeight="1">
      <c r="A567" s="39"/>
      <c r="B567" s="40"/>
      <c r="C567" s="206" t="s">
        <v>721</v>
      </c>
      <c r="D567" s="206" t="s">
        <v>131</v>
      </c>
      <c r="E567" s="207" t="s">
        <v>722</v>
      </c>
      <c r="F567" s="208" t="s">
        <v>723</v>
      </c>
      <c r="G567" s="209" t="s">
        <v>486</v>
      </c>
      <c r="H567" s="210">
        <v>2.8900000000000001</v>
      </c>
      <c r="I567" s="211"/>
      <c r="J567" s="212">
        <f>ROUND(I567*H567,2)</f>
        <v>0</v>
      </c>
      <c r="K567" s="208" t="s">
        <v>135</v>
      </c>
      <c r="L567" s="45"/>
      <c r="M567" s="213" t="s">
        <v>21</v>
      </c>
      <c r="N567" s="214" t="s">
        <v>44</v>
      </c>
      <c r="O567" s="85"/>
      <c r="P567" s="215">
        <f>O567*H567</f>
        <v>0</v>
      </c>
      <c r="Q567" s="215">
        <v>1.0606207999999999</v>
      </c>
      <c r="R567" s="215">
        <f>Q567*H567</f>
        <v>3.0651941119999999</v>
      </c>
      <c r="S567" s="215">
        <v>0</v>
      </c>
      <c r="T567" s="216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7" t="s">
        <v>136</v>
      </c>
      <c r="AT567" s="217" t="s">
        <v>131</v>
      </c>
      <c r="AU567" s="217" t="s">
        <v>83</v>
      </c>
      <c r="AY567" s="18" t="s">
        <v>129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8" t="s">
        <v>81</v>
      </c>
      <c r="BK567" s="218">
        <f>ROUND(I567*H567,2)</f>
        <v>0</v>
      </c>
      <c r="BL567" s="18" t="s">
        <v>136</v>
      </c>
      <c r="BM567" s="217" t="s">
        <v>724</v>
      </c>
    </row>
    <row r="568" s="2" customFormat="1">
      <c r="A568" s="39"/>
      <c r="B568" s="40"/>
      <c r="C568" s="41"/>
      <c r="D568" s="219" t="s">
        <v>138</v>
      </c>
      <c r="E568" s="41"/>
      <c r="F568" s="220" t="s">
        <v>725</v>
      </c>
      <c r="G568" s="41"/>
      <c r="H568" s="41"/>
      <c r="I568" s="221"/>
      <c r="J568" s="41"/>
      <c r="K568" s="41"/>
      <c r="L568" s="45"/>
      <c r="M568" s="222"/>
      <c r="N568" s="223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138</v>
      </c>
      <c r="AU568" s="18" t="s">
        <v>83</v>
      </c>
    </row>
    <row r="569" s="2" customFormat="1">
      <c r="A569" s="39"/>
      <c r="B569" s="40"/>
      <c r="C569" s="41"/>
      <c r="D569" s="224" t="s">
        <v>140</v>
      </c>
      <c r="E569" s="41"/>
      <c r="F569" s="225" t="s">
        <v>726</v>
      </c>
      <c r="G569" s="41"/>
      <c r="H569" s="41"/>
      <c r="I569" s="221"/>
      <c r="J569" s="41"/>
      <c r="K569" s="41"/>
      <c r="L569" s="45"/>
      <c r="M569" s="222"/>
      <c r="N569" s="223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140</v>
      </c>
      <c r="AU569" s="18" t="s">
        <v>83</v>
      </c>
    </row>
    <row r="570" s="2" customFormat="1">
      <c r="A570" s="39"/>
      <c r="B570" s="40"/>
      <c r="C570" s="41"/>
      <c r="D570" s="219" t="s">
        <v>142</v>
      </c>
      <c r="E570" s="41"/>
      <c r="F570" s="226" t="s">
        <v>727</v>
      </c>
      <c r="G570" s="41"/>
      <c r="H570" s="41"/>
      <c r="I570" s="221"/>
      <c r="J570" s="41"/>
      <c r="K570" s="41"/>
      <c r="L570" s="45"/>
      <c r="M570" s="222"/>
      <c r="N570" s="223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142</v>
      </c>
      <c r="AU570" s="18" t="s">
        <v>83</v>
      </c>
    </row>
    <row r="571" s="13" customFormat="1">
      <c r="A571" s="13"/>
      <c r="B571" s="227"/>
      <c r="C571" s="228"/>
      <c r="D571" s="219" t="s">
        <v>144</v>
      </c>
      <c r="E571" s="229" t="s">
        <v>21</v>
      </c>
      <c r="F571" s="230" t="s">
        <v>728</v>
      </c>
      <c r="G571" s="228"/>
      <c r="H571" s="231">
        <v>2.8900000000000001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7" t="s">
        <v>144</v>
      </c>
      <c r="AU571" s="237" t="s">
        <v>83</v>
      </c>
      <c r="AV571" s="13" t="s">
        <v>83</v>
      </c>
      <c r="AW571" s="13" t="s">
        <v>34</v>
      </c>
      <c r="AX571" s="13" t="s">
        <v>73</v>
      </c>
      <c r="AY571" s="237" t="s">
        <v>129</v>
      </c>
    </row>
    <row r="572" s="14" customFormat="1">
      <c r="A572" s="14"/>
      <c r="B572" s="238"/>
      <c r="C572" s="239"/>
      <c r="D572" s="219" t="s">
        <v>144</v>
      </c>
      <c r="E572" s="240" t="s">
        <v>21</v>
      </c>
      <c r="F572" s="241" t="s">
        <v>146</v>
      </c>
      <c r="G572" s="239"/>
      <c r="H572" s="242">
        <v>2.8900000000000001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8" t="s">
        <v>144</v>
      </c>
      <c r="AU572" s="248" t="s">
        <v>83</v>
      </c>
      <c r="AV572" s="14" t="s">
        <v>136</v>
      </c>
      <c r="AW572" s="14" t="s">
        <v>34</v>
      </c>
      <c r="AX572" s="14" t="s">
        <v>81</v>
      </c>
      <c r="AY572" s="248" t="s">
        <v>129</v>
      </c>
    </row>
    <row r="573" s="12" customFormat="1" ht="22.8" customHeight="1">
      <c r="A573" s="12"/>
      <c r="B573" s="190"/>
      <c r="C573" s="191"/>
      <c r="D573" s="192" t="s">
        <v>72</v>
      </c>
      <c r="E573" s="204" t="s">
        <v>154</v>
      </c>
      <c r="F573" s="204" t="s">
        <v>729</v>
      </c>
      <c r="G573" s="191"/>
      <c r="H573" s="191"/>
      <c r="I573" s="194"/>
      <c r="J573" s="205">
        <f>BK573</f>
        <v>0</v>
      </c>
      <c r="K573" s="191"/>
      <c r="L573" s="196"/>
      <c r="M573" s="197"/>
      <c r="N573" s="198"/>
      <c r="O573" s="198"/>
      <c r="P573" s="199">
        <f>SUM(P574:P615)</f>
        <v>0</v>
      </c>
      <c r="Q573" s="198"/>
      <c r="R573" s="199">
        <f>SUM(R574:R615)</f>
        <v>89.295582692120007</v>
      </c>
      <c r="S573" s="198"/>
      <c r="T573" s="200">
        <f>SUM(T574:T615)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1" t="s">
        <v>81</v>
      </c>
      <c r="AT573" s="202" t="s">
        <v>72</v>
      </c>
      <c r="AU573" s="202" t="s">
        <v>81</v>
      </c>
      <c r="AY573" s="201" t="s">
        <v>129</v>
      </c>
      <c r="BK573" s="203">
        <f>SUM(BK574:BK615)</f>
        <v>0</v>
      </c>
    </row>
    <row r="574" s="2" customFormat="1" ht="16.5" customHeight="1">
      <c r="A574" s="39"/>
      <c r="B574" s="40"/>
      <c r="C574" s="206" t="s">
        <v>730</v>
      </c>
      <c r="D574" s="206" t="s">
        <v>131</v>
      </c>
      <c r="E574" s="207" t="s">
        <v>731</v>
      </c>
      <c r="F574" s="208" t="s">
        <v>732</v>
      </c>
      <c r="G574" s="209" t="s">
        <v>265</v>
      </c>
      <c r="H574" s="210">
        <v>5.1600000000000001</v>
      </c>
      <c r="I574" s="211"/>
      <c r="J574" s="212">
        <f>ROUND(I574*H574,2)</f>
        <v>0</v>
      </c>
      <c r="K574" s="208" t="s">
        <v>135</v>
      </c>
      <c r="L574" s="45"/>
      <c r="M574" s="213" t="s">
        <v>21</v>
      </c>
      <c r="N574" s="214" t="s">
        <v>44</v>
      </c>
      <c r="O574" s="85"/>
      <c r="P574" s="215">
        <f>O574*H574</f>
        <v>0</v>
      </c>
      <c r="Q574" s="215">
        <v>2.4533</v>
      </c>
      <c r="R574" s="215">
        <f>Q574*H574</f>
        <v>12.659028000000001</v>
      </c>
      <c r="S574" s="215">
        <v>0</v>
      </c>
      <c r="T574" s="21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7" t="s">
        <v>136</v>
      </c>
      <c r="AT574" s="217" t="s">
        <v>131</v>
      </c>
      <c r="AU574" s="217" t="s">
        <v>83</v>
      </c>
      <c r="AY574" s="18" t="s">
        <v>129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8" t="s">
        <v>81</v>
      </c>
      <c r="BK574" s="218">
        <f>ROUND(I574*H574,2)</f>
        <v>0</v>
      </c>
      <c r="BL574" s="18" t="s">
        <v>136</v>
      </c>
      <c r="BM574" s="217" t="s">
        <v>733</v>
      </c>
    </row>
    <row r="575" s="2" customFormat="1">
      <c r="A575" s="39"/>
      <c r="B575" s="40"/>
      <c r="C575" s="41"/>
      <c r="D575" s="219" t="s">
        <v>138</v>
      </c>
      <c r="E575" s="41"/>
      <c r="F575" s="220" t="s">
        <v>734</v>
      </c>
      <c r="G575" s="41"/>
      <c r="H575" s="41"/>
      <c r="I575" s="221"/>
      <c r="J575" s="41"/>
      <c r="K575" s="41"/>
      <c r="L575" s="45"/>
      <c r="M575" s="222"/>
      <c r="N575" s="223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138</v>
      </c>
      <c r="AU575" s="18" t="s">
        <v>83</v>
      </c>
    </row>
    <row r="576" s="2" customFormat="1">
      <c r="A576" s="39"/>
      <c r="B576" s="40"/>
      <c r="C576" s="41"/>
      <c r="D576" s="224" t="s">
        <v>140</v>
      </c>
      <c r="E576" s="41"/>
      <c r="F576" s="225" t="s">
        <v>735</v>
      </c>
      <c r="G576" s="41"/>
      <c r="H576" s="41"/>
      <c r="I576" s="221"/>
      <c r="J576" s="41"/>
      <c r="K576" s="41"/>
      <c r="L576" s="45"/>
      <c r="M576" s="222"/>
      <c r="N576" s="223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140</v>
      </c>
      <c r="AU576" s="18" t="s">
        <v>83</v>
      </c>
    </row>
    <row r="577" s="2" customFormat="1">
      <c r="A577" s="39"/>
      <c r="B577" s="40"/>
      <c r="C577" s="41"/>
      <c r="D577" s="219" t="s">
        <v>684</v>
      </c>
      <c r="E577" s="41"/>
      <c r="F577" s="226" t="s">
        <v>736</v>
      </c>
      <c r="G577" s="41"/>
      <c r="H577" s="41"/>
      <c r="I577" s="221"/>
      <c r="J577" s="41"/>
      <c r="K577" s="41"/>
      <c r="L577" s="45"/>
      <c r="M577" s="222"/>
      <c r="N577" s="223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684</v>
      </c>
      <c r="AU577" s="18" t="s">
        <v>83</v>
      </c>
    </row>
    <row r="578" s="13" customFormat="1">
      <c r="A578" s="13"/>
      <c r="B578" s="227"/>
      <c r="C578" s="228"/>
      <c r="D578" s="219" t="s">
        <v>144</v>
      </c>
      <c r="E578" s="229" t="s">
        <v>21</v>
      </c>
      <c r="F578" s="230" t="s">
        <v>737</v>
      </c>
      <c r="G578" s="228"/>
      <c r="H578" s="231">
        <v>5.1600000000000001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144</v>
      </c>
      <c r="AU578" s="237" t="s">
        <v>83</v>
      </c>
      <c r="AV578" s="13" t="s">
        <v>83</v>
      </c>
      <c r="AW578" s="13" t="s">
        <v>34</v>
      </c>
      <c r="AX578" s="13" t="s">
        <v>81</v>
      </c>
      <c r="AY578" s="237" t="s">
        <v>129</v>
      </c>
    </row>
    <row r="579" s="2" customFormat="1" ht="16.5" customHeight="1">
      <c r="A579" s="39"/>
      <c r="B579" s="40"/>
      <c r="C579" s="206" t="s">
        <v>738</v>
      </c>
      <c r="D579" s="206" t="s">
        <v>131</v>
      </c>
      <c r="E579" s="207" t="s">
        <v>739</v>
      </c>
      <c r="F579" s="208" t="s">
        <v>740</v>
      </c>
      <c r="G579" s="209" t="s">
        <v>134</v>
      </c>
      <c r="H579" s="210">
        <v>18.399999999999999</v>
      </c>
      <c r="I579" s="211"/>
      <c r="J579" s="212">
        <f>ROUND(I579*H579,2)</f>
        <v>0</v>
      </c>
      <c r="K579" s="208" t="s">
        <v>135</v>
      </c>
      <c r="L579" s="45"/>
      <c r="M579" s="213" t="s">
        <v>21</v>
      </c>
      <c r="N579" s="214" t="s">
        <v>44</v>
      </c>
      <c r="O579" s="85"/>
      <c r="P579" s="215">
        <f>O579*H579</f>
        <v>0</v>
      </c>
      <c r="Q579" s="215">
        <v>0.012139816</v>
      </c>
      <c r="R579" s="215">
        <f>Q579*H579</f>
        <v>0.22337261439999998</v>
      </c>
      <c r="S579" s="215">
        <v>0</v>
      </c>
      <c r="T579" s="216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7" t="s">
        <v>136</v>
      </c>
      <c r="AT579" s="217" t="s">
        <v>131</v>
      </c>
      <c r="AU579" s="217" t="s">
        <v>83</v>
      </c>
      <c r="AY579" s="18" t="s">
        <v>129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8" t="s">
        <v>81</v>
      </c>
      <c r="BK579" s="218">
        <f>ROUND(I579*H579,2)</f>
        <v>0</v>
      </c>
      <c r="BL579" s="18" t="s">
        <v>136</v>
      </c>
      <c r="BM579" s="217" t="s">
        <v>741</v>
      </c>
    </row>
    <row r="580" s="2" customFormat="1">
      <c r="A580" s="39"/>
      <c r="B580" s="40"/>
      <c r="C580" s="41"/>
      <c r="D580" s="219" t="s">
        <v>138</v>
      </c>
      <c r="E580" s="41"/>
      <c r="F580" s="220" t="s">
        <v>742</v>
      </c>
      <c r="G580" s="41"/>
      <c r="H580" s="41"/>
      <c r="I580" s="221"/>
      <c r="J580" s="41"/>
      <c r="K580" s="41"/>
      <c r="L580" s="45"/>
      <c r="M580" s="222"/>
      <c r="N580" s="223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138</v>
      </c>
      <c r="AU580" s="18" t="s">
        <v>83</v>
      </c>
    </row>
    <row r="581" s="2" customFormat="1">
      <c r="A581" s="39"/>
      <c r="B581" s="40"/>
      <c r="C581" s="41"/>
      <c r="D581" s="224" t="s">
        <v>140</v>
      </c>
      <c r="E581" s="41"/>
      <c r="F581" s="225" t="s">
        <v>743</v>
      </c>
      <c r="G581" s="41"/>
      <c r="H581" s="41"/>
      <c r="I581" s="221"/>
      <c r="J581" s="41"/>
      <c r="K581" s="41"/>
      <c r="L581" s="45"/>
      <c r="M581" s="222"/>
      <c r="N581" s="223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140</v>
      </c>
      <c r="AU581" s="18" t="s">
        <v>83</v>
      </c>
    </row>
    <row r="582" s="13" customFormat="1">
      <c r="A582" s="13"/>
      <c r="B582" s="227"/>
      <c r="C582" s="228"/>
      <c r="D582" s="219" t="s">
        <v>144</v>
      </c>
      <c r="E582" s="229" t="s">
        <v>21</v>
      </c>
      <c r="F582" s="230" t="s">
        <v>744</v>
      </c>
      <c r="G582" s="228"/>
      <c r="H582" s="231">
        <v>18.399999999999999</v>
      </c>
      <c r="I582" s="232"/>
      <c r="J582" s="228"/>
      <c r="K582" s="228"/>
      <c r="L582" s="233"/>
      <c r="M582" s="234"/>
      <c r="N582" s="235"/>
      <c r="O582" s="235"/>
      <c r="P582" s="235"/>
      <c r="Q582" s="235"/>
      <c r="R582" s="235"/>
      <c r="S582" s="235"/>
      <c r="T582" s="23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7" t="s">
        <v>144</v>
      </c>
      <c r="AU582" s="237" t="s">
        <v>83</v>
      </c>
      <c r="AV582" s="13" t="s">
        <v>83</v>
      </c>
      <c r="AW582" s="13" t="s">
        <v>34</v>
      </c>
      <c r="AX582" s="13" t="s">
        <v>81</v>
      </c>
      <c r="AY582" s="237" t="s">
        <v>129</v>
      </c>
    </row>
    <row r="583" s="2" customFormat="1" ht="16.5" customHeight="1">
      <c r="A583" s="39"/>
      <c r="B583" s="40"/>
      <c r="C583" s="206" t="s">
        <v>745</v>
      </c>
      <c r="D583" s="206" t="s">
        <v>131</v>
      </c>
      <c r="E583" s="207" t="s">
        <v>746</v>
      </c>
      <c r="F583" s="208" t="s">
        <v>747</v>
      </c>
      <c r="G583" s="209" t="s">
        <v>134</v>
      </c>
      <c r="H583" s="210">
        <v>18.399999999999999</v>
      </c>
      <c r="I583" s="211"/>
      <c r="J583" s="212">
        <f>ROUND(I583*H583,2)</f>
        <v>0</v>
      </c>
      <c r="K583" s="208" t="s">
        <v>135</v>
      </c>
      <c r="L583" s="45"/>
      <c r="M583" s="213" t="s">
        <v>21</v>
      </c>
      <c r="N583" s="214" t="s">
        <v>44</v>
      </c>
      <c r="O583" s="85"/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7" t="s">
        <v>136</v>
      </c>
      <c r="AT583" s="217" t="s">
        <v>131</v>
      </c>
      <c r="AU583" s="217" t="s">
        <v>83</v>
      </c>
      <c r="AY583" s="18" t="s">
        <v>129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8" t="s">
        <v>81</v>
      </c>
      <c r="BK583" s="218">
        <f>ROUND(I583*H583,2)</f>
        <v>0</v>
      </c>
      <c r="BL583" s="18" t="s">
        <v>136</v>
      </c>
      <c r="BM583" s="217" t="s">
        <v>748</v>
      </c>
    </row>
    <row r="584" s="2" customFormat="1">
      <c r="A584" s="39"/>
      <c r="B584" s="40"/>
      <c r="C584" s="41"/>
      <c r="D584" s="219" t="s">
        <v>138</v>
      </c>
      <c r="E584" s="41"/>
      <c r="F584" s="220" t="s">
        <v>749</v>
      </c>
      <c r="G584" s="41"/>
      <c r="H584" s="41"/>
      <c r="I584" s="221"/>
      <c r="J584" s="41"/>
      <c r="K584" s="41"/>
      <c r="L584" s="45"/>
      <c r="M584" s="222"/>
      <c r="N584" s="223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138</v>
      </c>
      <c r="AU584" s="18" t="s">
        <v>83</v>
      </c>
    </row>
    <row r="585" s="2" customFormat="1">
      <c r="A585" s="39"/>
      <c r="B585" s="40"/>
      <c r="C585" s="41"/>
      <c r="D585" s="224" t="s">
        <v>140</v>
      </c>
      <c r="E585" s="41"/>
      <c r="F585" s="225" t="s">
        <v>750</v>
      </c>
      <c r="G585" s="41"/>
      <c r="H585" s="41"/>
      <c r="I585" s="221"/>
      <c r="J585" s="41"/>
      <c r="K585" s="41"/>
      <c r="L585" s="45"/>
      <c r="M585" s="222"/>
      <c r="N585" s="223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140</v>
      </c>
      <c r="AU585" s="18" t="s">
        <v>83</v>
      </c>
    </row>
    <row r="586" s="13" customFormat="1">
      <c r="A586" s="13"/>
      <c r="B586" s="227"/>
      <c r="C586" s="228"/>
      <c r="D586" s="219" t="s">
        <v>144</v>
      </c>
      <c r="E586" s="229" t="s">
        <v>21</v>
      </c>
      <c r="F586" s="230" t="s">
        <v>751</v>
      </c>
      <c r="G586" s="228"/>
      <c r="H586" s="231">
        <v>18.399999999999999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144</v>
      </c>
      <c r="AU586" s="237" t="s">
        <v>83</v>
      </c>
      <c r="AV586" s="13" t="s">
        <v>83</v>
      </c>
      <c r="AW586" s="13" t="s">
        <v>34</v>
      </c>
      <c r="AX586" s="13" t="s">
        <v>81</v>
      </c>
      <c r="AY586" s="237" t="s">
        <v>129</v>
      </c>
    </row>
    <row r="587" s="2" customFormat="1" ht="16.5" customHeight="1">
      <c r="A587" s="39"/>
      <c r="B587" s="40"/>
      <c r="C587" s="206" t="s">
        <v>752</v>
      </c>
      <c r="D587" s="206" t="s">
        <v>131</v>
      </c>
      <c r="E587" s="207" t="s">
        <v>753</v>
      </c>
      <c r="F587" s="208" t="s">
        <v>754</v>
      </c>
      <c r="G587" s="209" t="s">
        <v>486</v>
      </c>
      <c r="H587" s="210">
        <v>0.77400000000000002</v>
      </c>
      <c r="I587" s="211"/>
      <c r="J587" s="212">
        <f>ROUND(I587*H587,2)</f>
        <v>0</v>
      </c>
      <c r="K587" s="208" t="s">
        <v>135</v>
      </c>
      <c r="L587" s="45"/>
      <c r="M587" s="213" t="s">
        <v>21</v>
      </c>
      <c r="N587" s="214" t="s">
        <v>44</v>
      </c>
      <c r="O587" s="85"/>
      <c r="P587" s="215">
        <f>O587*H587</f>
        <v>0</v>
      </c>
      <c r="Q587" s="215">
        <v>1.04575178</v>
      </c>
      <c r="R587" s="215">
        <f>Q587*H587</f>
        <v>0.80941187772000001</v>
      </c>
      <c r="S587" s="215">
        <v>0</v>
      </c>
      <c r="T587" s="216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7" t="s">
        <v>136</v>
      </c>
      <c r="AT587" s="217" t="s">
        <v>131</v>
      </c>
      <c r="AU587" s="217" t="s">
        <v>83</v>
      </c>
      <c r="AY587" s="18" t="s">
        <v>129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8" t="s">
        <v>81</v>
      </c>
      <c r="BK587" s="218">
        <f>ROUND(I587*H587,2)</f>
        <v>0</v>
      </c>
      <c r="BL587" s="18" t="s">
        <v>136</v>
      </c>
      <c r="BM587" s="217" t="s">
        <v>755</v>
      </c>
    </row>
    <row r="588" s="2" customFormat="1">
      <c r="A588" s="39"/>
      <c r="B588" s="40"/>
      <c r="C588" s="41"/>
      <c r="D588" s="219" t="s">
        <v>138</v>
      </c>
      <c r="E588" s="41"/>
      <c r="F588" s="220" t="s">
        <v>756</v>
      </c>
      <c r="G588" s="41"/>
      <c r="H588" s="41"/>
      <c r="I588" s="221"/>
      <c r="J588" s="41"/>
      <c r="K588" s="41"/>
      <c r="L588" s="45"/>
      <c r="M588" s="222"/>
      <c r="N588" s="223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138</v>
      </c>
      <c r="AU588" s="18" t="s">
        <v>83</v>
      </c>
    </row>
    <row r="589" s="2" customFormat="1">
      <c r="A589" s="39"/>
      <c r="B589" s="40"/>
      <c r="C589" s="41"/>
      <c r="D589" s="224" t="s">
        <v>140</v>
      </c>
      <c r="E589" s="41"/>
      <c r="F589" s="225" t="s">
        <v>757</v>
      </c>
      <c r="G589" s="41"/>
      <c r="H589" s="41"/>
      <c r="I589" s="221"/>
      <c r="J589" s="41"/>
      <c r="K589" s="41"/>
      <c r="L589" s="45"/>
      <c r="M589" s="222"/>
      <c r="N589" s="223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140</v>
      </c>
      <c r="AU589" s="18" t="s">
        <v>83</v>
      </c>
    </row>
    <row r="590" s="13" customFormat="1">
      <c r="A590" s="13"/>
      <c r="B590" s="227"/>
      <c r="C590" s="228"/>
      <c r="D590" s="219" t="s">
        <v>144</v>
      </c>
      <c r="E590" s="229" t="s">
        <v>21</v>
      </c>
      <c r="F590" s="230" t="s">
        <v>758</v>
      </c>
      <c r="G590" s="228"/>
      <c r="H590" s="231">
        <v>0.77400000000000002</v>
      </c>
      <c r="I590" s="232"/>
      <c r="J590" s="228"/>
      <c r="K590" s="228"/>
      <c r="L590" s="233"/>
      <c r="M590" s="234"/>
      <c r="N590" s="235"/>
      <c r="O590" s="235"/>
      <c r="P590" s="235"/>
      <c r="Q590" s="235"/>
      <c r="R590" s="235"/>
      <c r="S590" s="235"/>
      <c r="T590" s="23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7" t="s">
        <v>144</v>
      </c>
      <c r="AU590" s="237" t="s">
        <v>83</v>
      </c>
      <c r="AV590" s="13" t="s">
        <v>83</v>
      </c>
      <c r="AW590" s="13" t="s">
        <v>34</v>
      </c>
      <c r="AX590" s="13" t="s">
        <v>81</v>
      </c>
      <c r="AY590" s="237" t="s">
        <v>129</v>
      </c>
    </row>
    <row r="591" s="2" customFormat="1" ht="16.5" customHeight="1">
      <c r="A591" s="39"/>
      <c r="B591" s="40"/>
      <c r="C591" s="206" t="s">
        <v>759</v>
      </c>
      <c r="D591" s="206" t="s">
        <v>131</v>
      </c>
      <c r="E591" s="207" t="s">
        <v>760</v>
      </c>
      <c r="F591" s="208" t="s">
        <v>761</v>
      </c>
      <c r="G591" s="209" t="s">
        <v>265</v>
      </c>
      <c r="H591" s="210">
        <v>28.896000000000001</v>
      </c>
      <c r="I591" s="211"/>
      <c r="J591" s="212">
        <f>ROUND(I591*H591,2)</f>
        <v>0</v>
      </c>
      <c r="K591" s="208" t="s">
        <v>135</v>
      </c>
      <c r="L591" s="45"/>
      <c r="M591" s="213" t="s">
        <v>21</v>
      </c>
      <c r="N591" s="214" t="s">
        <v>44</v>
      </c>
      <c r="O591" s="85"/>
      <c r="P591" s="215">
        <f>O591*H591</f>
        <v>0</v>
      </c>
      <c r="Q591" s="215">
        <v>2.4777999999999998</v>
      </c>
      <c r="R591" s="215">
        <f>Q591*H591</f>
        <v>71.598508799999991</v>
      </c>
      <c r="S591" s="215">
        <v>0</v>
      </c>
      <c r="T591" s="216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7" t="s">
        <v>136</v>
      </c>
      <c r="AT591" s="217" t="s">
        <v>131</v>
      </c>
      <c r="AU591" s="217" t="s">
        <v>83</v>
      </c>
      <c r="AY591" s="18" t="s">
        <v>129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8" t="s">
        <v>81</v>
      </c>
      <c r="BK591" s="218">
        <f>ROUND(I591*H591,2)</f>
        <v>0</v>
      </c>
      <c r="BL591" s="18" t="s">
        <v>136</v>
      </c>
      <c r="BM591" s="217" t="s">
        <v>762</v>
      </c>
    </row>
    <row r="592" s="2" customFormat="1">
      <c r="A592" s="39"/>
      <c r="B592" s="40"/>
      <c r="C592" s="41"/>
      <c r="D592" s="219" t="s">
        <v>138</v>
      </c>
      <c r="E592" s="41"/>
      <c r="F592" s="220" t="s">
        <v>763</v>
      </c>
      <c r="G592" s="41"/>
      <c r="H592" s="41"/>
      <c r="I592" s="221"/>
      <c r="J592" s="41"/>
      <c r="K592" s="41"/>
      <c r="L592" s="45"/>
      <c r="M592" s="222"/>
      <c r="N592" s="223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138</v>
      </c>
      <c r="AU592" s="18" t="s">
        <v>83</v>
      </c>
    </row>
    <row r="593" s="2" customFormat="1">
      <c r="A593" s="39"/>
      <c r="B593" s="40"/>
      <c r="C593" s="41"/>
      <c r="D593" s="224" t="s">
        <v>140</v>
      </c>
      <c r="E593" s="41"/>
      <c r="F593" s="225" t="s">
        <v>764</v>
      </c>
      <c r="G593" s="41"/>
      <c r="H593" s="41"/>
      <c r="I593" s="221"/>
      <c r="J593" s="41"/>
      <c r="K593" s="41"/>
      <c r="L593" s="45"/>
      <c r="M593" s="222"/>
      <c r="N593" s="223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140</v>
      </c>
      <c r="AU593" s="18" t="s">
        <v>83</v>
      </c>
    </row>
    <row r="594" s="2" customFormat="1">
      <c r="A594" s="39"/>
      <c r="B594" s="40"/>
      <c r="C594" s="41"/>
      <c r="D594" s="219" t="s">
        <v>142</v>
      </c>
      <c r="E594" s="41"/>
      <c r="F594" s="226" t="s">
        <v>765</v>
      </c>
      <c r="G594" s="41"/>
      <c r="H594" s="41"/>
      <c r="I594" s="221"/>
      <c r="J594" s="41"/>
      <c r="K594" s="41"/>
      <c r="L594" s="45"/>
      <c r="M594" s="222"/>
      <c r="N594" s="223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142</v>
      </c>
      <c r="AU594" s="18" t="s">
        <v>83</v>
      </c>
    </row>
    <row r="595" s="2" customFormat="1">
      <c r="A595" s="39"/>
      <c r="B595" s="40"/>
      <c r="C595" s="41"/>
      <c r="D595" s="219" t="s">
        <v>684</v>
      </c>
      <c r="E595" s="41"/>
      <c r="F595" s="226" t="s">
        <v>766</v>
      </c>
      <c r="G595" s="41"/>
      <c r="H595" s="41"/>
      <c r="I595" s="221"/>
      <c r="J595" s="41"/>
      <c r="K595" s="41"/>
      <c r="L595" s="45"/>
      <c r="M595" s="222"/>
      <c r="N595" s="223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684</v>
      </c>
      <c r="AU595" s="18" t="s">
        <v>83</v>
      </c>
    </row>
    <row r="596" s="13" customFormat="1">
      <c r="A596" s="13"/>
      <c r="B596" s="227"/>
      <c r="C596" s="228"/>
      <c r="D596" s="219" t="s">
        <v>144</v>
      </c>
      <c r="E596" s="229" t="s">
        <v>21</v>
      </c>
      <c r="F596" s="230" t="s">
        <v>767</v>
      </c>
      <c r="G596" s="228"/>
      <c r="H596" s="231">
        <v>28.896000000000001</v>
      </c>
      <c r="I596" s="232"/>
      <c r="J596" s="228"/>
      <c r="K596" s="228"/>
      <c r="L596" s="233"/>
      <c r="M596" s="234"/>
      <c r="N596" s="235"/>
      <c r="O596" s="235"/>
      <c r="P596" s="235"/>
      <c r="Q596" s="235"/>
      <c r="R596" s="235"/>
      <c r="S596" s="235"/>
      <c r="T596" s="23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7" t="s">
        <v>144</v>
      </c>
      <c r="AU596" s="237" t="s">
        <v>83</v>
      </c>
      <c r="AV596" s="13" t="s">
        <v>83</v>
      </c>
      <c r="AW596" s="13" t="s">
        <v>34</v>
      </c>
      <c r="AX596" s="13" t="s">
        <v>73</v>
      </c>
      <c r="AY596" s="237" t="s">
        <v>129</v>
      </c>
    </row>
    <row r="597" s="14" customFormat="1">
      <c r="A597" s="14"/>
      <c r="B597" s="238"/>
      <c r="C597" s="239"/>
      <c r="D597" s="219" t="s">
        <v>144</v>
      </c>
      <c r="E597" s="240" t="s">
        <v>21</v>
      </c>
      <c r="F597" s="241" t="s">
        <v>146</v>
      </c>
      <c r="G597" s="239"/>
      <c r="H597" s="242">
        <v>28.896000000000001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8" t="s">
        <v>144</v>
      </c>
      <c r="AU597" s="248" t="s">
        <v>83</v>
      </c>
      <c r="AV597" s="14" t="s">
        <v>136</v>
      </c>
      <c r="AW597" s="14" t="s">
        <v>34</v>
      </c>
      <c r="AX597" s="14" t="s">
        <v>81</v>
      </c>
      <c r="AY597" s="248" t="s">
        <v>129</v>
      </c>
    </row>
    <row r="598" s="2" customFormat="1" ht="16.5" customHeight="1">
      <c r="A598" s="39"/>
      <c r="B598" s="40"/>
      <c r="C598" s="206" t="s">
        <v>768</v>
      </c>
      <c r="D598" s="206" t="s">
        <v>131</v>
      </c>
      <c r="E598" s="207" t="s">
        <v>769</v>
      </c>
      <c r="F598" s="208" t="s">
        <v>770</v>
      </c>
      <c r="G598" s="209" t="s">
        <v>134</v>
      </c>
      <c r="H598" s="210">
        <v>103.04000000000001</v>
      </c>
      <c r="I598" s="211"/>
      <c r="J598" s="212">
        <f>ROUND(I598*H598,2)</f>
        <v>0</v>
      </c>
      <c r="K598" s="208" t="s">
        <v>135</v>
      </c>
      <c r="L598" s="45"/>
      <c r="M598" s="213" t="s">
        <v>21</v>
      </c>
      <c r="N598" s="214" t="s">
        <v>44</v>
      </c>
      <c r="O598" s="85"/>
      <c r="P598" s="215">
        <f>O598*H598</f>
        <v>0</v>
      </c>
      <c r="Q598" s="215">
        <v>0.0038800000000000002</v>
      </c>
      <c r="R598" s="215">
        <f>Q598*H598</f>
        <v>0.39979520000000007</v>
      </c>
      <c r="S598" s="215">
        <v>0</v>
      </c>
      <c r="T598" s="216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7" t="s">
        <v>136</v>
      </c>
      <c r="AT598" s="217" t="s">
        <v>131</v>
      </c>
      <c r="AU598" s="217" t="s">
        <v>83</v>
      </c>
      <c r="AY598" s="18" t="s">
        <v>129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8" t="s">
        <v>81</v>
      </c>
      <c r="BK598" s="218">
        <f>ROUND(I598*H598,2)</f>
        <v>0</v>
      </c>
      <c r="BL598" s="18" t="s">
        <v>136</v>
      </c>
      <c r="BM598" s="217" t="s">
        <v>771</v>
      </c>
    </row>
    <row r="599" s="2" customFormat="1">
      <c r="A599" s="39"/>
      <c r="B599" s="40"/>
      <c r="C599" s="41"/>
      <c r="D599" s="219" t="s">
        <v>138</v>
      </c>
      <c r="E599" s="41"/>
      <c r="F599" s="220" t="s">
        <v>772</v>
      </c>
      <c r="G599" s="41"/>
      <c r="H599" s="41"/>
      <c r="I599" s="221"/>
      <c r="J599" s="41"/>
      <c r="K599" s="41"/>
      <c r="L599" s="45"/>
      <c r="M599" s="222"/>
      <c r="N599" s="223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138</v>
      </c>
      <c r="AU599" s="18" t="s">
        <v>83</v>
      </c>
    </row>
    <row r="600" s="2" customFormat="1">
      <c r="A600" s="39"/>
      <c r="B600" s="40"/>
      <c r="C600" s="41"/>
      <c r="D600" s="224" t="s">
        <v>140</v>
      </c>
      <c r="E600" s="41"/>
      <c r="F600" s="225" t="s">
        <v>773</v>
      </c>
      <c r="G600" s="41"/>
      <c r="H600" s="41"/>
      <c r="I600" s="221"/>
      <c r="J600" s="41"/>
      <c r="K600" s="41"/>
      <c r="L600" s="45"/>
      <c r="M600" s="222"/>
      <c r="N600" s="223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140</v>
      </c>
      <c r="AU600" s="18" t="s">
        <v>83</v>
      </c>
    </row>
    <row r="601" s="2" customFormat="1">
      <c r="A601" s="39"/>
      <c r="B601" s="40"/>
      <c r="C601" s="41"/>
      <c r="D601" s="219" t="s">
        <v>142</v>
      </c>
      <c r="E601" s="41"/>
      <c r="F601" s="226" t="s">
        <v>774</v>
      </c>
      <c r="G601" s="41"/>
      <c r="H601" s="41"/>
      <c r="I601" s="221"/>
      <c r="J601" s="41"/>
      <c r="K601" s="41"/>
      <c r="L601" s="45"/>
      <c r="M601" s="222"/>
      <c r="N601" s="223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142</v>
      </c>
      <c r="AU601" s="18" t="s">
        <v>83</v>
      </c>
    </row>
    <row r="602" s="13" customFormat="1">
      <c r="A602" s="13"/>
      <c r="B602" s="227"/>
      <c r="C602" s="228"/>
      <c r="D602" s="219" t="s">
        <v>144</v>
      </c>
      <c r="E602" s="229" t="s">
        <v>21</v>
      </c>
      <c r="F602" s="230" t="s">
        <v>775</v>
      </c>
      <c r="G602" s="228"/>
      <c r="H602" s="231">
        <v>103.04000000000001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7" t="s">
        <v>144</v>
      </c>
      <c r="AU602" s="237" t="s">
        <v>83</v>
      </c>
      <c r="AV602" s="13" t="s">
        <v>83</v>
      </c>
      <c r="AW602" s="13" t="s">
        <v>34</v>
      </c>
      <c r="AX602" s="13" t="s">
        <v>73</v>
      </c>
      <c r="AY602" s="237" t="s">
        <v>129</v>
      </c>
    </row>
    <row r="603" s="14" customFormat="1">
      <c r="A603" s="14"/>
      <c r="B603" s="238"/>
      <c r="C603" s="239"/>
      <c r="D603" s="219" t="s">
        <v>144</v>
      </c>
      <c r="E603" s="240" t="s">
        <v>21</v>
      </c>
      <c r="F603" s="241" t="s">
        <v>146</v>
      </c>
      <c r="G603" s="239"/>
      <c r="H603" s="242">
        <v>103.04000000000001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8" t="s">
        <v>144</v>
      </c>
      <c r="AU603" s="248" t="s">
        <v>83</v>
      </c>
      <c r="AV603" s="14" t="s">
        <v>136</v>
      </c>
      <c r="AW603" s="14" t="s">
        <v>34</v>
      </c>
      <c r="AX603" s="14" t="s">
        <v>81</v>
      </c>
      <c r="AY603" s="248" t="s">
        <v>129</v>
      </c>
    </row>
    <row r="604" s="2" customFormat="1" ht="16.5" customHeight="1">
      <c r="A604" s="39"/>
      <c r="B604" s="40"/>
      <c r="C604" s="206" t="s">
        <v>776</v>
      </c>
      <c r="D604" s="206" t="s">
        <v>131</v>
      </c>
      <c r="E604" s="207" t="s">
        <v>777</v>
      </c>
      <c r="F604" s="208" t="s">
        <v>778</v>
      </c>
      <c r="G604" s="209" t="s">
        <v>134</v>
      </c>
      <c r="H604" s="210">
        <v>103.04000000000001</v>
      </c>
      <c r="I604" s="211"/>
      <c r="J604" s="212">
        <f>ROUND(I604*H604,2)</f>
        <v>0</v>
      </c>
      <c r="K604" s="208" t="s">
        <v>135</v>
      </c>
      <c r="L604" s="45"/>
      <c r="M604" s="213" t="s">
        <v>21</v>
      </c>
      <c r="N604" s="214" t="s">
        <v>44</v>
      </c>
      <c r="O604" s="85"/>
      <c r="P604" s="215">
        <f>O604*H604</f>
        <v>0</v>
      </c>
      <c r="Q604" s="215">
        <v>4.0000000000000003E-05</v>
      </c>
      <c r="R604" s="215">
        <f>Q604*H604</f>
        <v>0.0041216000000000004</v>
      </c>
      <c r="S604" s="215">
        <v>0</v>
      </c>
      <c r="T604" s="216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7" t="s">
        <v>136</v>
      </c>
      <c r="AT604" s="217" t="s">
        <v>131</v>
      </c>
      <c r="AU604" s="217" t="s">
        <v>83</v>
      </c>
      <c r="AY604" s="18" t="s">
        <v>129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8" t="s">
        <v>81</v>
      </c>
      <c r="BK604" s="218">
        <f>ROUND(I604*H604,2)</f>
        <v>0</v>
      </c>
      <c r="BL604" s="18" t="s">
        <v>136</v>
      </c>
      <c r="BM604" s="217" t="s">
        <v>779</v>
      </c>
    </row>
    <row r="605" s="2" customFormat="1">
      <c r="A605" s="39"/>
      <c r="B605" s="40"/>
      <c r="C605" s="41"/>
      <c r="D605" s="219" t="s">
        <v>138</v>
      </c>
      <c r="E605" s="41"/>
      <c r="F605" s="220" t="s">
        <v>780</v>
      </c>
      <c r="G605" s="41"/>
      <c r="H605" s="41"/>
      <c r="I605" s="221"/>
      <c r="J605" s="41"/>
      <c r="K605" s="41"/>
      <c r="L605" s="45"/>
      <c r="M605" s="222"/>
      <c r="N605" s="223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138</v>
      </c>
      <c r="AU605" s="18" t="s">
        <v>83</v>
      </c>
    </row>
    <row r="606" s="2" customFormat="1">
      <c r="A606" s="39"/>
      <c r="B606" s="40"/>
      <c r="C606" s="41"/>
      <c r="D606" s="224" t="s">
        <v>140</v>
      </c>
      <c r="E606" s="41"/>
      <c r="F606" s="225" t="s">
        <v>781</v>
      </c>
      <c r="G606" s="41"/>
      <c r="H606" s="41"/>
      <c r="I606" s="221"/>
      <c r="J606" s="41"/>
      <c r="K606" s="41"/>
      <c r="L606" s="45"/>
      <c r="M606" s="222"/>
      <c r="N606" s="223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140</v>
      </c>
      <c r="AU606" s="18" t="s">
        <v>83</v>
      </c>
    </row>
    <row r="607" s="2" customFormat="1">
      <c r="A607" s="39"/>
      <c r="B607" s="40"/>
      <c r="C607" s="41"/>
      <c r="D607" s="219" t="s">
        <v>142</v>
      </c>
      <c r="E607" s="41"/>
      <c r="F607" s="226" t="s">
        <v>774</v>
      </c>
      <c r="G607" s="41"/>
      <c r="H607" s="41"/>
      <c r="I607" s="221"/>
      <c r="J607" s="41"/>
      <c r="K607" s="41"/>
      <c r="L607" s="45"/>
      <c r="M607" s="222"/>
      <c r="N607" s="223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142</v>
      </c>
      <c r="AU607" s="18" t="s">
        <v>83</v>
      </c>
    </row>
    <row r="608" s="13" customFormat="1">
      <c r="A608" s="13"/>
      <c r="B608" s="227"/>
      <c r="C608" s="228"/>
      <c r="D608" s="219" t="s">
        <v>144</v>
      </c>
      <c r="E608" s="229" t="s">
        <v>21</v>
      </c>
      <c r="F608" s="230" t="s">
        <v>782</v>
      </c>
      <c r="G608" s="228"/>
      <c r="H608" s="231">
        <v>103.04000000000001</v>
      </c>
      <c r="I608" s="232"/>
      <c r="J608" s="228"/>
      <c r="K608" s="228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144</v>
      </c>
      <c r="AU608" s="237" t="s">
        <v>83</v>
      </c>
      <c r="AV608" s="13" t="s">
        <v>83</v>
      </c>
      <c r="AW608" s="13" t="s">
        <v>34</v>
      </c>
      <c r="AX608" s="13" t="s">
        <v>73</v>
      </c>
      <c r="AY608" s="237" t="s">
        <v>129</v>
      </c>
    </row>
    <row r="609" s="14" customFormat="1">
      <c r="A609" s="14"/>
      <c r="B609" s="238"/>
      <c r="C609" s="239"/>
      <c r="D609" s="219" t="s">
        <v>144</v>
      </c>
      <c r="E609" s="240" t="s">
        <v>21</v>
      </c>
      <c r="F609" s="241" t="s">
        <v>146</v>
      </c>
      <c r="G609" s="239"/>
      <c r="H609" s="242">
        <v>103.04000000000001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8" t="s">
        <v>144</v>
      </c>
      <c r="AU609" s="248" t="s">
        <v>83</v>
      </c>
      <c r="AV609" s="14" t="s">
        <v>136</v>
      </c>
      <c r="AW609" s="14" t="s">
        <v>34</v>
      </c>
      <c r="AX609" s="14" t="s">
        <v>81</v>
      </c>
      <c r="AY609" s="248" t="s">
        <v>129</v>
      </c>
    </row>
    <row r="610" s="2" customFormat="1" ht="16.5" customHeight="1">
      <c r="A610" s="39"/>
      <c r="B610" s="40"/>
      <c r="C610" s="206" t="s">
        <v>783</v>
      </c>
      <c r="D610" s="206" t="s">
        <v>131</v>
      </c>
      <c r="E610" s="207" t="s">
        <v>784</v>
      </c>
      <c r="F610" s="208" t="s">
        <v>785</v>
      </c>
      <c r="G610" s="209" t="s">
        <v>486</v>
      </c>
      <c r="H610" s="210">
        <v>3.468</v>
      </c>
      <c r="I610" s="211"/>
      <c r="J610" s="212">
        <f>ROUND(I610*H610,2)</f>
        <v>0</v>
      </c>
      <c r="K610" s="208" t="s">
        <v>135</v>
      </c>
      <c r="L610" s="45"/>
      <c r="M610" s="213" t="s">
        <v>21</v>
      </c>
      <c r="N610" s="214" t="s">
        <v>44</v>
      </c>
      <c r="O610" s="85"/>
      <c r="P610" s="215">
        <f>O610*H610</f>
        <v>0</v>
      </c>
      <c r="Q610" s="215">
        <v>1.0384500000000001</v>
      </c>
      <c r="R610" s="215">
        <f>Q610*H610</f>
        <v>3.6013446000000005</v>
      </c>
      <c r="S610" s="215">
        <v>0</v>
      </c>
      <c r="T610" s="216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7" t="s">
        <v>136</v>
      </c>
      <c r="AT610" s="217" t="s">
        <v>131</v>
      </c>
      <c r="AU610" s="217" t="s">
        <v>83</v>
      </c>
      <c r="AY610" s="18" t="s">
        <v>129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8" t="s">
        <v>81</v>
      </c>
      <c r="BK610" s="218">
        <f>ROUND(I610*H610,2)</f>
        <v>0</v>
      </c>
      <c r="BL610" s="18" t="s">
        <v>136</v>
      </c>
      <c r="BM610" s="217" t="s">
        <v>786</v>
      </c>
    </row>
    <row r="611" s="2" customFormat="1">
      <c r="A611" s="39"/>
      <c r="B611" s="40"/>
      <c r="C611" s="41"/>
      <c r="D611" s="219" t="s">
        <v>138</v>
      </c>
      <c r="E611" s="41"/>
      <c r="F611" s="220" t="s">
        <v>787</v>
      </c>
      <c r="G611" s="41"/>
      <c r="H611" s="41"/>
      <c r="I611" s="221"/>
      <c r="J611" s="41"/>
      <c r="K611" s="41"/>
      <c r="L611" s="45"/>
      <c r="M611" s="222"/>
      <c r="N611" s="223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138</v>
      </c>
      <c r="AU611" s="18" t="s">
        <v>83</v>
      </c>
    </row>
    <row r="612" s="2" customFormat="1">
      <c r="A612" s="39"/>
      <c r="B612" s="40"/>
      <c r="C612" s="41"/>
      <c r="D612" s="224" t="s">
        <v>140</v>
      </c>
      <c r="E612" s="41"/>
      <c r="F612" s="225" t="s">
        <v>788</v>
      </c>
      <c r="G612" s="41"/>
      <c r="H612" s="41"/>
      <c r="I612" s="221"/>
      <c r="J612" s="41"/>
      <c r="K612" s="41"/>
      <c r="L612" s="45"/>
      <c r="M612" s="222"/>
      <c r="N612" s="223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140</v>
      </c>
      <c r="AU612" s="18" t="s">
        <v>83</v>
      </c>
    </row>
    <row r="613" s="2" customFormat="1">
      <c r="A613" s="39"/>
      <c r="B613" s="40"/>
      <c r="C613" s="41"/>
      <c r="D613" s="219" t="s">
        <v>142</v>
      </c>
      <c r="E613" s="41"/>
      <c r="F613" s="226" t="s">
        <v>789</v>
      </c>
      <c r="G613" s="41"/>
      <c r="H613" s="41"/>
      <c r="I613" s="221"/>
      <c r="J613" s="41"/>
      <c r="K613" s="41"/>
      <c r="L613" s="45"/>
      <c r="M613" s="222"/>
      <c r="N613" s="223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142</v>
      </c>
      <c r="AU613" s="18" t="s">
        <v>83</v>
      </c>
    </row>
    <row r="614" s="13" customFormat="1">
      <c r="A614" s="13"/>
      <c r="B614" s="227"/>
      <c r="C614" s="228"/>
      <c r="D614" s="219" t="s">
        <v>144</v>
      </c>
      <c r="E614" s="229" t="s">
        <v>21</v>
      </c>
      <c r="F614" s="230" t="s">
        <v>790</v>
      </c>
      <c r="G614" s="228"/>
      <c r="H614" s="231">
        <v>3.468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144</v>
      </c>
      <c r="AU614" s="237" t="s">
        <v>83</v>
      </c>
      <c r="AV614" s="13" t="s">
        <v>83</v>
      </c>
      <c r="AW614" s="13" t="s">
        <v>34</v>
      </c>
      <c r="AX614" s="13" t="s">
        <v>73</v>
      </c>
      <c r="AY614" s="237" t="s">
        <v>129</v>
      </c>
    </row>
    <row r="615" s="14" customFormat="1">
      <c r="A615" s="14"/>
      <c r="B615" s="238"/>
      <c r="C615" s="239"/>
      <c r="D615" s="219" t="s">
        <v>144</v>
      </c>
      <c r="E615" s="240" t="s">
        <v>21</v>
      </c>
      <c r="F615" s="241" t="s">
        <v>146</v>
      </c>
      <c r="G615" s="239"/>
      <c r="H615" s="242">
        <v>3.468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144</v>
      </c>
      <c r="AU615" s="248" t="s">
        <v>83</v>
      </c>
      <c r="AV615" s="14" t="s">
        <v>136</v>
      </c>
      <c r="AW615" s="14" t="s">
        <v>34</v>
      </c>
      <c r="AX615" s="14" t="s">
        <v>81</v>
      </c>
      <c r="AY615" s="248" t="s">
        <v>129</v>
      </c>
    </row>
    <row r="616" s="12" customFormat="1" ht="22.8" customHeight="1">
      <c r="A616" s="12"/>
      <c r="B616" s="190"/>
      <c r="C616" s="191"/>
      <c r="D616" s="192" t="s">
        <v>72</v>
      </c>
      <c r="E616" s="204" t="s">
        <v>136</v>
      </c>
      <c r="F616" s="204" t="s">
        <v>791</v>
      </c>
      <c r="G616" s="191"/>
      <c r="H616" s="191"/>
      <c r="I616" s="194"/>
      <c r="J616" s="205">
        <f>BK616</f>
        <v>0</v>
      </c>
      <c r="K616" s="191"/>
      <c r="L616" s="196"/>
      <c r="M616" s="197"/>
      <c r="N616" s="198"/>
      <c r="O616" s="198"/>
      <c r="P616" s="199">
        <f>SUM(P617:P651)</f>
        <v>0</v>
      </c>
      <c r="Q616" s="198"/>
      <c r="R616" s="199">
        <f>SUM(R617:R651)</f>
        <v>29.382435809999997</v>
      </c>
      <c r="S616" s="198"/>
      <c r="T616" s="200">
        <f>SUM(T617:T651)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1" t="s">
        <v>81</v>
      </c>
      <c r="AT616" s="202" t="s">
        <v>72</v>
      </c>
      <c r="AU616" s="202" t="s">
        <v>81</v>
      </c>
      <c r="AY616" s="201" t="s">
        <v>129</v>
      </c>
      <c r="BK616" s="203">
        <f>SUM(BK617:BK651)</f>
        <v>0</v>
      </c>
    </row>
    <row r="617" s="2" customFormat="1" ht="16.5" customHeight="1">
      <c r="A617" s="39"/>
      <c r="B617" s="40"/>
      <c r="C617" s="206" t="s">
        <v>792</v>
      </c>
      <c r="D617" s="206" t="s">
        <v>131</v>
      </c>
      <c r="E617" s="207" t="s">
        <v>793</v>
      </c>
      <c r="F617" s="208" t="s">
        <v>794</v>
      </c>
      <c r="G617" s="209" t="s">
        <v>134</v>
      </c>
      <c r="H617" s="210">
        <v>17</v>
      </c>
      <c r="I617" s="211"/>
      <c r="J617" s="212">
        <f>ROUND(I617*H617,2)</f>
        <v>0</v>
      </c>
      <c r="K617" s="208" t="s">
        <v>135</v>
      </c>
      <c r="L617" s="45"/>
      <c r="M617" s="213" t="s">
        <v>21</v>
      </c>
      <c r="N617" s="214" t="s">
        <v>44</v>
      </c>
      <c r="O617" s="85"/>
      <c r="P617" s="215">
        <f>O617*H617</f>
        <v>0</v>
      </c>
      <c r="Q617" s="215">
        <v>0.24787000000000001</v>
      </c>
      <c r="R617" s="215">
        <f>Q617*H617</f>
        <v>4.2137900000000004</v>
      </c>
      <c r="S617" s="215">
        <v>0</v>
      </c>
      <c r="T617" s="216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7" t="s">
        <v>136</v>
      </c>
      <c r="AT617" s="217" t="s">
        <v>131</v>
      </c>
      <c r="AU617" s="217" t="s">
        <v>83</v>
      </c>
      <c r="AY617" s="18" t="s">
        <v>129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8" t="s">
        <v>81</v>
      </c>
      <c r="BK617" s="218">
        <f>ROUND(I617*H617,2)</f>
        <v>0</v>
      </c>
      <c r="BL617" s="18" t="s">
        <v>136</v>
      </c>
      <c r="BM617" s="217" t="s">
        <v>795</v>
      </c>
    </row>
    <row r="618" s="2" customFormat="1">
      <c r="A618" s="39"/>
      <c r="B618" s="40"/>
      <c r="C618" s="41"/>
      <c r="D618" s="219" t="s">
        <v>138</v>
      </c>
      <c r="E618" s="41"/>
      <c r="F618" s="220" t="s">
        <v>796</v>
      </c>
      <c r="G618" s="41"/>
      <c r="H618" s="41"/>
      <c r="I618" s="221"/>
      <c r="J618" s="41"/>
      <c r="K618" s="41"/>
      <c r="L618" s="45"/>
      <c r="M618" s="222"/>
      <c r="N618" s="223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138</v>
      </c>
      <c r="AU618" s="18" t="s">
        <v>83</v>
      </c>
    </row>
    <row r="619" s="2" customFormat="1">
      <c r="A619" s="39"/>
      <c r="B619" s="40"/>
      <c r="C619" s="41"/>
      <c r="D619" s="224" t="s">
        <v>140</v>
      </c>
      <c r="E619" s="41"/>
      <c r="F619" s="225" t="s">
        <v>797</v>
      </c>
      <c r="G619" s="41"/>
      <c r="H619" s="41"/>
      <c r="I619" s="221"/>
      <c r="J619" s="41"/>
      <c r="K619" s="41"/>
      <c r="L619" s="45"/>
      <c r="M619" s="222"/>
      <c r="N619" s="223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140</v>
      </c>
      <c r="AU619" s="18" t="s">
        <v>83</v>
      </c>
    </row>
    <row r="620" s="2" customFormat="1">
      <c r="A620" s="39"/>
      <c r="B620" s="40"/>
      <c r="C620" s="41"/>
      <c r="D620" s="219" t="s">
        <v>142</v>
      </c>
      <c r="E620" s="41"/>
      <c r="F620" s="226" t="s">
        <v>798</v>
      </c>
      <c r="G620" s="41"/>
      <c r="H620" s="41"/>
      <c r="I620" s="221"/>
      <c r="J620" s="41"/>
      <c r="K620" s="41"/>
      <c r="L620" s="45"/>
      <c r="M620" s="222"/>
      <c r="N620" s="223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142</v>
      </c>
      <c r="AU620" s="18" t="s">
        <v>83</v>
      </c>
    </row>
    <row r="621" s="2" customFormat="1">
      <c r="A621" s="39"/>
      <c r="B621" s="40"/>
      <c r="C621" s="41"/>
      <c r="D621" s="219" t="s">
        <v>684</v>
      </c>
      <c r="E621" s="41"/>
      <c r="F621" s="226" t="s">
        <v>799</v>
      </c>
      <c r="G621" s="41"/>
      <c r="H621" s="41"/>
      <c r="I621" s="221"/>
      <c r="J621" s="41"/>
      <c r="K621" s="41"/>
      <c r="L621" s="45"/>
      <c r="M621" s="222"/>
      <c r="N621" s="223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684</v>
      </c>
      <c r="AU621" s="18" t="s">
        <v>83</v>
      </c>
    </row>
    <row r="622" s="13" customFormat="1">
      <c r="A622" s="13"/>
      <c r="B622" s="227"/>
      <c r="C622" s="228"/>
      <c r="D622" s="219" t="s">
        <v>144</v>
      </c>
      <c r="E622" s="229" t="s">
        <v>21</v>
      </c>
      <c r="F622" s="230" t="s">
        <v>800</v>
      </c>
      <c r="G622" s="228"/>
      <c r="H622" s="231">
        <v>17</v>
      </c>
      <c r="I622" s="232"/>
      <c r="J622" s="228"/>
      <c r="K622" s="228"/>
      <c r="L622" s="233"/>
      <c r="M622" s="234"/>
      <c r="N622" s="235"/>
      <c r="O622" s="235"/>
      <c r="P622" s="235"/>
      <c r="Q622" s="235"/>
      <c r="R622" s="235"/>
      <c r="S622" s="235"/>
      <c r="T622" s="23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7" t="s">
        <v>144</v>
      </c>
      <c r="AU622" s="237" t="s">
        <v>83</v>
      </c>
      <c r="AV622" s="13" t="s">
        <v>83</v>
      </c>
      <c r="AW622" s="13" t="s">
        <v>34</v>
      </c>
      <c r="AX622" s="13" t="s">
        <v>81</v>
      </c>
      <c r="AY622" s="237" t="s">
        <v>129</v>
      </c>
    </row>
    <row r="623" s="2" customFormat="1" ht="16.5" customHeight="1">
      <c r="A623" s="39"/>
      <c r="B623" s="40"/>
      <c r="C623" s="206" t="s">
        <v>801</v>
      </c>
      <c r="D623" s="206" t="s">
        <v>131</v>
      </c>
      <c r="E623" s="207" t="s">
        <v>802</v>
      </c>
      <c r="F623" s="208" t="s">
        <v>803</v>
      </c>
      <c r="G623" s="209" t="s">
        <v>265</v>
      </c>
      <c r="H623" s="210">
        <v>0.94499999999999995</v>
      </c>
      <c r="I623" s="211"/>
      <c r="J623" s="212">
        <f>ROUND(I623*H623,2)</f>
        <v>0</v>
      </c>
      <c r="K623" s="208" t="s">
        <v>135</v>
      </c>
      <c r="L623" s="45"/>
      <c r="M623" s="213" t="s">
        <v>21</v>
      </c>
      <c r="N623" s="214" t="s">
        <v>44</v>
      </c>
      <c r="O623" s="85"/>
      <c r="P623" s="215">
        <f>O623*H623</f>
        <v>0</v>
      </c>
      <c r="Q623" s="215">
        <v>1.8907700000000001</v>
      </c>
      <c r="R623" s="215">
        <f>Q623*H623</f>
        <v>1.7867776499999999</v>
      </c>
      <c r="S623" s="215">
        <v>0</v>
      </c>
      <c r="T623" s="21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7" t="s">
        <v>136</v>
      </c>
      <c r="AT623" s="217" t="s">
        <v>131</v>
      </c>
      <c r="AU623" s="217" t="s">
        <v>83</v>
      </c>
      <c r="AY623" s="18" t="s">
        <v>129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8" t="s">
        <v>81</v>
      </c>
      <c r="BK623" s="218">
        <f>ROUND(I623*H623,2)</f>
        <v>0</v>
      </c>
      <c r="BL623" s="18" t="s">
        <v>136</v>
      </c>
      <c r="BM623" s="217" t="s">
        <v>804</v>
      </c>
    </row>
    <row r="624" s="2" customFormat="1">
      <c r="A624" s="39"/>
      <c r="B624" s="40"/>
      <c r="C624" s="41"/>
      <c r="D624" s="219" t="s">
        <v>138</v>
      </c>
      <c r="E624" s="41"/>
      <c r="F624" s="220" t="s">
        <v>805</v>
      </c>
      <c r="G624" s="41"/>
      <c r="H624" s="41"/>
      <c r="I624" s="221"/>
      <c r="J624" s="41"/>
      <c r="K624" s="41"/>
      <c r="L624" s="45"/>
      <c r="M624" s="222"/>
      <c r="N624" s="223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138</v>
      </c>
      <c r="AU624" s="18" t="s">
        <v>83</v>
      </c>
    </row>
    <row r="625" s="2" customFormat="1">
      <c r="A625" s="39"/>
      <c r="B625" s="40"/>
      <c r="C625" s="41"/>
      <c r="D625" s="224" t="s">
        <v>140</v>
      </c>
      <c r="E625" s="41"/>
      <c r="F625" s="225" t="s">
        <v>806</v>
      </c>
      <c r="G625" s="41"/>
      <c r="H625" s="41"/>
      <c r="I625" s="221"/>
      <c r="J625" s="41"/>
      <c r="K625" s="41"/>
      <c r="L625" s="45"/>
      <c r="M625" s="222"/>
      <c r="N625" s="223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140</v>
      </c>
      <c r="AU625" s="18" t="s">
        <v>83</v>
      </c>
    </row>
    <row r="626" s="2" customFormat="1">
      <c r="A626" s="39"/>
      <c r="B626" s="40"/>
      <c r="C626" s="41"/>
      <c r="D626" s="219" t="s">
        <v>142</v>
      </c>
      <c r="E626" s="41"/>
      <c r="F626" s="226" t="s">
        <v>807</v>
      </c>
      <c r="G626" s="41"/>
      <c r="H626" s="41"/>
      <c r="I626" s="221"/>
      <c r="J626" s="41"/>
      <c r="K626" s="41"/>
      <c r="L626" s="45"/>
      <c r="M626" s="222"/>
      <c r="N626" s="223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142</v>
      </c>
      <c r="AU626" s="18" t="s">
        <v>83</v>
      </c>
    </row>
    <row r="627" s="13" customFormat="1">
      <c r="A627" s="13"/>
      <c r="B627" s="227"/>
      <c r="C627" s="228"/>
      <c r="D627" s="219" t="s">
        <v>144</v>
      </c>
      <c r="E627" s="229" t="s">
        <v>21</v>
      </c>
      <c r="F627" s="230" t="s">
        <v>808</v>
      </c>
      <c r="G627" s="228"/>
      <c r="H627" s="231">
        <v>0.94499999999999995</v>
      </c>
      <c r="I627" s="232"/>
      <c r="J627" s="228"/>
      <c r="K627" s="228"/>
      <c r="L627" s="233"/>
      <c r="M627" s="234"/>
      <c r="N627" s="235"/>
      <c r="O627" s="235"/>
      <c r="P627" s="235"/>
      <c r="Q627" s="235"/>
      <c r="R627" s="235"/>
      <c r="S627" s="235"/>
      <c r="T627" s="23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7" t="s">
        <v>144</v>
      </c>
      <c r="AU627" s="237" t="s">
        <v>83</v>
      </c>
      <c r="AV627" s="13" t="s">
        <v>83</v>
      </c>
      <c r="AW627" s="13" t="s">
        <v>34</v>
      </c>
      <c r="AX627" s="13" t="s">
        <v>81</v>
      </c>
      <c r="AY627" s="237" t="s">
        <v>129</v>
      </c>
    </row>
    <row r="628" s="2" customFormat="1" ht="16.5" customHeight="1">
      <c r="A628" s="39"/>
      <c r="B628" s="40"/>
      <c r="C628" s="206" t="s">
        <v>809</v>
      </c>
      <c r="D628" s="206" t="s">
        <v>131</v>
      </c>
      <c r="E628" s="207" t="s">
        <v>810</v>
      </c>
      <c r="F628" s="208" t="s">
        <v>811</v>
      </c>
      <c r="G628" s="209" t="s">
        <v>157</v>
      </c>
      <c r="H628" s="210">
        <v>5</v>
      </c>
      <c r="I628" s="211"/>
      <c r="J628" s="212">
        <f>ROUND(I628*H628,2)</f>
        <v>0</v>
      </c>
      <c r="K628" s="208" t="s">
        <v>135</v>
      </c>
      <c r="L628" s="45"/>
      <c r="M628" s="213" t="s">
        <v>21</v>
      </c>
      <c r="N628" s="214" t="s">
        <v>44</v>
      </c>
      <c r="O628" s="85"/>
      <c r="P628" s="215">
        <f>O628*H628</f>
        <v>0</v>
      </c>
      <c r="Q628" s="215">
        <v>0.00165</v>
      </c>
      <c r="R628" s="215">
        <f>Q628*H628</f>
        <v>0.0082500000000000004</v>
      </c>
      <c r="S628" s="215">
        <v>0</v>
      </c>
      <c r="T628" s="21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7" t="s">
        <v>136</v>
      </c>
      <c r="AT628" s="217" t="s">
        <v>131</v>
      </c>
      <c r="AU628" s="217" t="s">
        <v>83</v>
      </c>
      <c r="AY628" s="18" t="s">
        <v>129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8" t="s">
        <v>81</v>
      </c>
      <c r="BK628" s="218">
        <f>ROUND(I628*H628,2)</f>
        <v>0</v>
      </c>
      <c r="BL628" s="18" t="s">
        <v>136</v>
      </c>
      <c r="BM628" s="217" t="s">
        <v>812</v>
      </c>
    </row>
    <row r="629" s="2" customFormat="1">
      <c r="A629" s="39"/>
      <c r="B629" s="40"/>
      <c r="C629" s="41"/>
      <c r="D629" s="219" t="s">
        <v>138</v>
      </c>
      <c r="E629" s="41"/>
      <c r="F629" s="220" t="s">
        <v>813</v>
      </c>
      <c r="G629" s="41"/>
      <c r="H629" s="41"/>
      <c r="I629" s="221"/>
      <c r="J629" s="41"/>
      <c r="K629" s="41"/>
      <c r="L629" s="45"/>
      <c r="M629" s="222"/>
      <c r="N629" s="223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138</v>
      </c>
      <c r="AU629" s="18" t="s">
        <v>83</v>
      </c>
    </row>
    <row r="630" s="2" customFormat="1">
      <c r="A630" s="39"/>
      <c r="B630" s="40"/>
      <c r="C630" s="41"/>
      <c r="D630" s="224" t="s">
        <v>140</v>
      </c>
      <c r="E630" s="41"/>
      <c r="F630" s="225" t="s">
        <v>814</v>
      </c>
      <c r="G630" s="41"/>
      <c r="H630" s="41"/>
      <c r="I630" s="221"/>
      <c r="J630" s="41"/>
      <c r="K630" s="41"/>
      <c r="L630" s="45"/>
      <c r="M630" s="222"/>
      <c r="N630" s="223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140</v>
      </c>
      <c r="AU630" s="18" t="s">
        <v>83</v>
      </c>
    </row>
    <row r="631" s="2" customFormat="1">
      <c r="A631" s="39"/>
      <c r="B631" s="40"/>
      <c r="C631" s="41"/>
      <c r="D631" s="219" t="s">
        <v>142</v>
      </c>
      <c r="E631" s="41"/>
      <c r="F631" s="226" t="s">
        <v>815</v>
      </c>
      <c r="G631" s="41"/>
      <c r="H631" s="41"/>
      <c r="I631" s="221"/>
      <c r="J631" s="41"/>
      <c r="K631" s="41"/>
      <c r="L631" s="45"/>
      <c r="M631" s="222"/>
      <c r="N631" s="223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142</v>
      </c>
      <c r="AU631" s="18" t="s">
        <v>83</v>
      </c>
    </row>
    <row r="632" s="2" customFormat="1" ht="16.5" customHeight="1">
      <c r="A632" s="39"/>
      <c r="B632" s="40"/>
      <c r="C632" s="259" t="s">
        <v>816</v>
      </c>
      <c r="D632" s="259" t="s">
        <v>521</v>
      </c>
      <c r="E632" s="260" t="s">
        <v>817</v>
      </c>
      <c r="F632" s="261" t="s">
        <v>818</v>
      </c>
      <c r="G632" s="262" t="s">
        <v>157</v>
      </c>
      <c r="H632" s="263">
        <v>5</v>
      </c>
      <c r="I632" s="264"/>
      <c r="J632" s="265">
        <f>ROUND(I632*H632,2)</f>
        <v>0</v>
      </c>
      <c r="K632" s="261" t="s">
        <v>21</v>
      </c>
      <c r="L632" s="266"/>
      <c r="M632" s="267" t="s">
        <v>21</v>
      </c>
      <c r="N632" s="268" t="s">
        <v>44</v>
      </c>
      <c r="O632" s="85"/>
      <c r="P632" s="215">
        <f>O632*H632</f>
        <v>0</v>
      </c>
      <c r="Q632" s="215">
        <v>0.16</v>
      </c>
      <c r="R632" s="215">
        <f>Q632*H632</f>
        <v>0.80000000000000004</v>
      </c>
      <c r="S632" s="215">
        <v>0</v>
      </c>
      <c r="T632" s="216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7" t="s">
        <v>192</v>
      </c>
      <c r="AT632" s="217" t="s">
        <v>521</v>
      </c>
      <c r="AU632" s="217" t="s">
        <v>83</v>
      </c>
      <c r="AY632" s="18" t="s">
        <v>129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8" t="s">
        <v>81</v>
      </c>
      <c r="BK632" s="218">
        <f>ROUND(I632*H632,2)</f>
        <v>0</v>
      </c>
      <c r="BL632" s="18" t="s">
        <v>136</v>
      </c>
      <c r="BM632" s="217" t="s">
        <v>819</v>
      </c>
    </row>
    <row r="633" s="2" customFormat="1">
      <c r="A633" s="39"/>
      <c r="B633" s="40"/>
      <c r="C633" s="41"/>
      <c r="D633" s="219" t="s">
        <v>138</v>
      </c>
      <c r="E633" s="41"/>
      <c r="F633" s="220" t="s">
        <v>820</v>
      </c>
      <c r="G633" s="41"/>
      <c r="H633" s="41"/>
      <c r="I633" s="221"/>
      <c r="J633" s="41"/>
      <c r="K633" s="41"/>
      <c r="L633" s="45"/>
      <c r="M633" s="222"/>
      <c r="N633" s="223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138</v>
      </c>
      <c r="AU633" s="18" t="s">
        <v>83</v>
      </c>
    </row>
    <row r="634" s="2" customFormat="1">
      <c r="A634" s="39"/>
      <c r="B634" s="40"/>
      <c r="C634" s="41"/>
      <c r="D634" s="219" t="s">
        <v>684</v>
      </c>
      <c r="E634" s="41"/>
      <c r="F634" s="226" t="s">
        <v>821</v>
      </c>
      <c r="G634" s="41"/>
      <c r="H634" s="41"/>
      <c r="I634" s="221"/>
      <c r="J634" s="41"/>
      <c r="K634" s="41"/>
      <c r="L634" s="45"/>
      <c r="M634" s="222"/>
      <c r="N634" s="223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684</v>
      </c>
      <c r="AU634" s="18" t="s">
        <v>83</v>
      </c>
    </row>
    <row r="635" s="2" customFormat="1" ht="16.5" customHeight="1">
      <c r="A635" s="39"/>
      <c r="B635" s="40"/>
      <c r="C635" s="206" t="s">
        <v>822</v>
      </c>
      <c r="D635" s="206" t="s">
        <v>131</v>
      </c>
      <c r="E635" s="207" t="s">
        <v>823</v>
      </c>
      <c r="F635" s="208" t="s">
        <v>824</v>
      </c>
      <c r="G635" s="209" t="s">
        <v>265</v>
      </c>
      <c r="H635" s="210">
        <v>0.68000000000000005</v>
      </c>
      <c r="I635" s="211"/>
      <c r="J635" s="212">
        <f>ROUND(I635*H635,2)</f>
        <v>0</v>
      </c>
      <c r="K635" s="208" t="s">
        <v>135</v>
      </c>
      <c r="L635" s="45"/>
      <c r="M635" s="213" t="s">
        <v>21</v>
      </c>
      <c r="N635" s="214" t="s">
        <v>44</v>
      </c>
      <c r="O635" s="85"/>
      <c r="P635" s="215">
        <f>O635*H635</f>
        <v>0</v>
      </c>
      <c r="Q635" s="215">
        <v>2.4289999999999998</v>
      </c>
      <c r="R635" s="215">
        <f>Q635*H635</f>
        <v>1.6517200000000001</v>
      </c>
      <c r="S635" s="215">
        <v>0</v>
      </c>
      <c r="T635" s="216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7" t="s">
        <v>136</v>
      </c>
      <c r="AT635" s="217" t="s">
        <v>131</v>
      </c>
      <c r="AU635" s="217" t="s">
        <v>83</v>
      </c>
      <c r="AY635" s="18" t="s">
        <v>129</v>
      </c>
      <c r="BE635" s="218">
        <f>IF(N635="základní",J635,0)</f>
        <v>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18" t="s">
        <v>81</v>
      </c>
      <c r="BK635" s="218">
        <f>ROUND(I635*H635,2)</f>
        <v>0</v>
      </c>
      <c r="BL635" s="18" t="s">
        <v>136</v>
      </c>
      <c r="BM635" s="217" t="s">
        <v>825</v>
      </c>
    </row>
    <row r="636" s="2" customFormat="1">
      <c r="A636" s="39"/>
      <c r="B636" s="40"/>
      <c r="C636" s="41"/>
      <c r="D636" s="219" t="s">
        <v>138</v>
      </c>
      <c r="E636" s="41"/>
      <c r="F636" s="220" t="s">
        <v>826</v>
      </c>
      <c r="G636" s="41"/>
      <c r="H636" s="41"/>
      <c r="I636" s="221"/>
      <c r="J636" s="41"/>
      <c r="K636" s="41"/>
      <c r="L636" s="45"/>
      <c r="M636" s="222"/>
      <c r="N636" s="223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138</v>
      </c>
      <c r="AU636" s="18" t="s">
        <v>83</v>
      </c>
    </row>
    <row r="637" s="2" customFormat="1">
      <c r="A637" s="39"/>
      <c r="B637" s="40"/>
      <c r="C637" s="41"/>
      <c r="D637" s="224" t="s">
        <v>140</v>
      </c>
      <c r="E637" s="41"/>
      <c r="F637" s="225" t="s">
        <v>827</v>
      </c>
      <c r="G637" s="41"/>
      <c r="H637" s="41"/>
      <c r="I637" s="221"/>
      <c r="J637" s="41"/>
      <c r="K637" s="41"/>
      <c r="L637" s="45"/>
      <c r="M637" s="222"/>
      <c r="N637" s="223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83</v>
      </c>
    </row>
    <row r="638" s="2" customFormat="1">
      <c r="A638" s="39"/>
      <c r="B638" s="40"/>
      <c r="C638" s="41"/>
      <c r="D638" s="219" t="s">
        <v>142</v>
      </c>
      <c r="E638" s="41"/>
      <c r="F638" s="226" t="s">
        <v>828</v>
      </c>
      <c r="G638" s="41"/>
      <c r="H638" s="41"/>
      <c r="I638" s="221"/>
      <c r="J638" s="41"/>
      <c r="K638" s="41"/>
      <c r="L638" s="45"/>
      <c r="M638" s="222"/>
      <c r="N638" s="223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142</v>
      </c>
      <c r="AU638" s="18" t="s">
        <v>83</v>
      </c>
    </row>
    <row r="639" s="2" customFormat="1">
      <c r="A639" s="39"/>
      <c r="B639" s="40"/>
      <c r="C639" s="41"/>
      <c r="D639" s="219" t="s">
        <v>684</v>
      </c>
      <c r="E639" s="41"/>
      <c r="F639" s="226" t="s">
        <v>799</v>
      </c>
      <c r="G639" s="41"/>
      <c r="H639" s="41"/>
      <c r="I639" s="221"/>
      <c r="J639" s="41"/>
      <c r="K639" s="41"/>
      <c r="L639" s="45"/>
      <c r="M639" s="222"/>
      <c r="N639" s="223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684</v>
      </c>
      <c r="AU639" s="18" t="s">
        <v>83</v>
      </c>
    </row>
    <row r="640" s="13" customFormat="1">
      <c r="A640" s="13"/>
      <c r="B640" s="227"/>
      <c r="C640" s="228"/>
      <c r="D640" s="219" t="s">
        <v>144</v>
      </c>
      <c r="E640" s="229" t="s">
        <v>21</v>
      </c>
      <c r="F640" s="230" t="s">
        <v>829</v>
      </c>
      <c r="G640" s="228"/>
      <c r="H640" s="231">
        <v>0.68000000000000005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7" t="s">
        <v>144</v>
      </c>
      <c r="AU640" s="237" t="s">
        <v>83</v>
      </c>
      <c r="AV640" s="13" t="s">
        <v>83</v>
      </c>
      <c r="AW640" s="13" t="s">
        <v>34</v>
      </c>
      <c r="AX640" s="13" t="s">
        <v>81</v>
      </c>
      <c r="AY640" s="237" t="s">
        <v>129</v>
      </c>
    </row>
    <row r="641" s="2" customFormat="1" ht="16.5" customHeight="1">
      <c r="A641" s="39"/>
      <c r="B641" s="40"/>
      <c r="C641" s="206" t="s">
        <v>830</v>
      </c>
      <c r="D641" s="206" t="s">
        <v>131</v>
      </c>
      <c r="E641" s="207" t="s">
        <v>831</v>
      </c>
      <c r="F641" s="208" t="s">
        <v>832</v>
      </c>
      <c r="G641" s="209" t="s">
        <v>265</v>
      </c>
      <c r="H641" s="210">
        <v>3.1499999999999999</v>
      </c>
      <c r="I641" s="211"/>
      <c r="J641" s="212">
        <f>ROUND(I641*H641,2)</f>
        <v>0</v>
      </c>
      <c r="K641" s="208" t="s">
        <v>135</v>
      </c>
      <c r="L641" s="45"/>
      <c r="M641" s="213" t="s">
        <v>21</v>
      </c>
      <c r="N641" s="214" t="s">
        <v>44</v>
      </c>
      <c r="O641" s="85"/>
      <c r="P641" s="215">
        <f>O641*H641</f>
        <v>0</v>
      </c>
      <c r="Q641" s="215">
        <v>2.4289999999999998</v>
      </c>
      <c r="R641" s="215">
        <f>Q641*H641</f>
        <v>7.651349999999999</v>
      </c>
      <c r="S641" s="215">
        <v>0</v>
      </c>
      <c r="T641" s="216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7" t="s">
        <v>136</v>
      </c>
      <c r="AT641" s="217" t="s">
        <v>131</v>
      </c>
      <c r="AU641" s="217" t="s">
        <v>83</v>
      </c>
      <c r="AY641" s="18" t="s">
        <v>129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8" t="s">
        <v>81</v>
      </c>
      <c r="BK641" s="218">
        <f>ROUND(I641*H641,2)</f>
        <v>0</v>
      </c>
      <c r="BL641" s="18" t="s">
        <v>136</v>
      </c>
      <c r="BM641" s="217" t="s">
        <v>833</v>
      </c>
    </row>
    <row r="642" s="2" customFormat="1">
      <c r="A642" s="39"/>
      <c r="B642" s="40"/>
      <c r="C642" s="41"/>
      <c r="D642" s="219" t="s">
        <v>138</v>
      </c>
      <c r="E642" s="41"/>
      <c r="F642" s="220" t="s">
        <v>834</v>
      </c>
      <c r="G642" s="41"/>
      <c r="H642" s="41"/>
      <c r="I642" s="221"/>
      <c r="J642" s="41"/>
      <c r="K642" s="41"/>
      <c r="L642" s="45"/>
      <c r="M642" s="222"/>
      <c r="N642" s="223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138</v>
      </c>
      <c r="AU642" s="18" t="s">
        <v>83</v>
      </c>
    </row>
    <row r="643" s="2" customFormat="1">
      <c r="A643" s="39"/>
      <c r="B643" s="40"/>
      <c r="C643" s="41"/>
      <c r="D643" s="224" t="s">
        <v>140</v>
      </c>
      <c r="E643" s="41"/>
      <c r="F643" s="225" t="s">
        <v>835</v>
      </c>
      <c r="G643" s="41"/>
      <c r="H643" s="41"/>
      <c r="I643" s="221"/>
      <c r="J643" s="41"/>
      <c r="K643" s="41"/>
      <c r="L643" s="45"/>
      <c r="M643" s="222"/>
      <c r="N643" s="223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140</v>
      </c>
      <c r="AU643" s="18" t="s">
        <v>83</v>
      </c>
    </row>
    <row r="644" s="2" customFormat="1">
      <c r="A644" s="39"/>
      <c r="B644" s="40"/>
      <c r="C644" s="41"/>
      <c r="D644" s="219" t="s">
        <v>142</v>
      </c>
      <c r="E644" s="41"/>
      <c r="F644" s="226" t="s">
        <v>828</v>
      </c>
      <c r="G644" s="41"/>
      <c r="H644" s="41"/>
      <c r="I644" s="221"/>
      <c r="J644" s="41"/>
      <c r="K644" s="41"/>
      <c r="L644" s="45"/>
      <c r="M644" s="222"/>
      <c r="N644" s="223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142</v>
      </c>
      <c r="AU644" s="18" t="s">
        <v>83</v>
      </c>
    </row>
    <row r="645" s="2" customFormat="1">
      <c r="A645" s="39"/>
      <c r="B645" s="40"/>
      <c r="C645" s="41"/>
      <c r="D645" s="219" t="s">
        <v>684</v>
      </c>
      <c r="E645" s="41"/>
      <c r="F645" s="226" t="s">
        <v>836</v>
      </c>
      <c r="G645" s="41"/>
      <c r="H645" s="41"/>
      <c r="I645" s="221"/>
      <c r="J645" s="41"/>
      <c r="K645" s="41"/>
      <c r="L645" s="45"/>
      <c r="M645" s="222"/>
      <c r="N645" s="223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684</v>
      </c>
      <c r="AU645" s="18" t="s">
        <v>83</v>
      </c>
    </row>
    <row r="646" s="13" customFormat="1">
      <c r="A646" s="13"/>
      <c r="B646" s="227"/>
      <c r="C646" s="228"/>
      <c r="D646" s="219" t="s">
        <v>144</v>
      </c>
      <c r="E646" s="229" t="s">
        <v>21</v>
      </c>
      <c r="F646" s="230" t="s">
        <v>837</v>
      </c>
      <c r="G646" s="228"/>
      <c r="H646" s="231">
        <v>3.1499999999999999</v>
      </c>
      <c r="I646" s="232"/>
      <c r="J646" s="228"/>
      <c r="K646" s="228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144</v>
      </c>
      <c r="AU646" s="237" t="s">
        <v>83</v>
      </c>
      <c r="AV646" s="13" t="s">
        <v>83</v>
      </c>
      <c r="AW646" s="13" t="s">
        <v>34</v>
      </c>
      <c r="AX646" s="13" t="s">
        <v>81</v>
      </c>
      <c r="AY646" s="237" t="s">
        <v>129</v>
      </c>
    </row>
    <row r="647" s="2" customFormat="1" ht="21.75" customHeight="1">
      <c r="A647" s="39"/>
      <c r="B647" s="40"/>
      <c r="C647" s="206" t="s">
        <v>838</v>
      </c>
      <c r="D647" s="206" t="s">
        <v>131</v>
      </c>
      <c r="E647" s="207" t="s">
        <v>839</v>
      </c>
      <c r="F647" s="208" t="s">
        <v>840</v>
      </c>
      <c r="G647" s="209" t="s">
        <v>134</v>
      </c>
      <c r="H647" s="210">
        <v>17</v>
      </c>
      <c r="I647" s="211"/>
      <c r="J647" s="212">
        <f>ROUND(I647*H647,2)</f>
        <v>0</v>
      </c>
      <c r="K647" s="208" t="s">
        <v>135</v>
      </c>
      <c r="L647" s="45"/>
      <c r="M647" s="213" t="s">
        <v>21</v>
      </c>
      <c r="N647" s="214" t="s">
        <v>44</v>
      </c>
      <c r="O647" s="85"/>
      <c r="P647" s="215">
        <f>O647*H647</f>
        <v>0</v>
      </c>
      <c r="Q647" s="215">
        <v>0.78062047999999995</v>
      </c>
      <c r="R647" s="215">
        <f>Q647*H647</f>
        <v>13.270548159999999</v>
      </c>
      <c r="S647" s="215">
        <v>0</v>
      </c>
      <c r="T647" s="216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7" t="s">
        <v>136</v>
      </c>
      <c r="AT647" s="217" t="s">
        <v>131</v>
      </c>
      <c r="AU647" s="217" t="s">
        <v>83</v>
      </c>
      <c r="AY647" s="18" t="s">
        <v>129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8" t="s">
        <v>81</v>
      </c>
      <c r="BK647" s="218">
        <f>ROUND(I647*H647,2)</f>
        <v>0</v>
      </c>
      <c r="BL647" s="18" t="s">
        <v>136</v>
      </c>
      <c r="BM647" s="217" t="s">
        <v>841</v>
      </c>
    </row>
    <row r="648" s="2" customFormat="1">
      <c r="A648" s="39"/>
      <c r="B648" s="40"/>
      <c r="C648" s="41"/>
      <c r="D648" s="219" t="s">
        <v>138</v>
      </c>
      <c r="E648" s="41"/>
      <c r="F648" s="220" t="s">
        <v>842</v>
      </c>
      <c r="G648" s="41"/>
      <c r="H648" s="41"/>
      <c r="I648" s="221"/>
      <c r="J648" s="41"/>
      <c r="K648" s="41"/>
      <c r="L648" s="45"/>
      <c r="M648" s="222"/>
      <c r="N648" s="223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138</v>
      </c>
      <c r="AU648" s="18" t="s">
        <v>83</v>
      </c>
    </row>
    <row r="649" s="2" customFormat="1">
      <c r="A649" s="39"/>
      <c r="B649" s="40"/>
      <c r="C649" s="41"/>
      <c r="D649" s="224" t="s">
        <v>140</v>
      </c>
      <c r="E649" s="41"/>
      <c r="F649" s="225" t="s">
        <v>843</v>
      </c>
      <c r="G649" s="41"/>
      <c r="H649" s="41"/>
      <c r="I649" s="221"/>
      <c r="J649" s="41"/>
      <c r="K649" s="41"/>
      <c r="L649" s="45"/>
      <c r="M649" s="222"/>
      <c r="N649" s="223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140</v>
      </c>
      <c r="AU649" s="18" t="s">
        <v>83</v>
      </c>
    </row>
    <row r="650" s="2" customFormat="1">
      <c r="A650" s="39"/>
      <c r="B650" s="40"/>
      <c r="C650" s="41"/>
      <c r="D650" s="219" t="s">
        <v>684</v>
      </c>
      <c r="E650" s="41"/>
      <c r="F650" s="226" t="s">
        <v>844</v>
      </c>
      <c r="G650" s="41"/>
      <c r="H650" s="41"/>
      <c r="I650" s="221"/>
      <c r="J650" s="41"/>
      <c r="K650" s="41"/>
      <c r="L650" s="45"/>
      <c r="M650" s="222"/>
      <c r="N650" s="223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684</v>
      </c>
      <c r="AU650" s="18" t="s">
        <v>83</v>
      </c>
    </row>
    <row r="651" s="13" customFormat="1">
      <c r="A651" s="13"/>
      <c r="B651" s="227"/>
      <c r="C651" s="228"/>
      <c r="D651" s="219" t="s">
        <v>144</v>
      </c>
      <c r="E651" s="229" t="s">
        <v>21</v>
      </c>
      <c r="F651" s="230" t="s">
        <v>800</v>
      </c>
      <c r="G651" s="228"/>
      <c r="H651" s="231">
        <v>17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144</v>
      </c>
      <c r="AU651" s="237" t="s">
        <v>83</v>
      </c>
      <c r="AV651" s="13" t="s">
        <v>83</v>
      </c>
      <c r="AW651" s="13" t="s">
        <v>34</v>
      </c>
      <c r="AX651" s="13" t="s">
        <v>81</v>
      </c>
      <c r="AY651" s="237" t="s">
        <v>129</v>
      </c>
    </row>
    <row r="652" s="12" customFormat="1" ht="22.8" customHeight="1">
      <c r="A652" s="12"/>
      <c r="B652" s="190"/>
      <c r="C652" s="191"/>
      <c r="D652" s="192" t="s">
        <v>72</v>
      </c>
      <c r="E652" s="204" t="s">
        <v>170</v>
      </c>
      <c r="F652" s="204" t="s">
        <v>845</v>
      </c>
      <c r="G652" s="191"/>
      <c r="H652" s="191"/>
      <c r="I652" s="194"/>
      <c r="J652" s="205">
        <f>BK652</f>
        <v>0</v>
      </c>
      <c r="K652" s="191"/>
      <c r="L652" s="196"/>
      <c r="M652" s="197"/>
      <c r="N652" s="198"/>
      <c r="O652" s="198"/>
      <c r="P652" s="199">
        <f>SUM(P653:P737)</f>
        <v>0</v>
      </c>
      <c r="Q652" s="198"/>
      <c r="R652" s="199">
        <f>SUM(R653:R737)</f>
        <v>1024.0195000000001</v>
      </c>
      <c r="S652" s="198"/>
      <c r="T652" s="200">
        <f>SUM(T653:T737)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1" t="s">
        <v>81</v>
      </c>
      <c r="AT652" s="202" t="s">
        <v>72</v>
      </c>
      <c r="AU652" s="202" t="s">
        <v>81</v>
      </c>
      <c r="AY652" s="201" t="s">
        <v>129</v>
      </c>
      <c r="BK652" s="203">
        <f>SUM(BK653:BK737)</f>
        <v>0</v>
      </c>
    </row>
    <row r="653" s="2" customFormat="1" ht="37.8" customHeight="1">
      <c r="A653" s="39"/>
      <c r="B653" s="40"/>
      <c r="C653" s="206" t="s">
        <v>846</v>
      </c>
      <c r="D653" s="206" t="s">
        <v>131</v>
      </c>
      <c r="E653" s="207" t="s">
        <v>847</v>
      </c>
      <c r="F653" s="208" t="s">
        <v>848</v>
      </c>
      <c r="G653" s="209" t="s">
        <v>134</v>
      </c>
      <c r="H653" s="210">
        <v>7665.625</v>
      </c>
      <c r="I653" s="211"/>
      <c r="J653" s="212">
        <f>ROUND(I653*H653,2)</f>
        <v>0</v>
      </c>
      <c r="K653" s="208" t="s">
        <v>21</v>
      </c>
      <c r="L653" s="45"/>
      <c r="M653" s="213" t="s">
        <v>21</v>
      </c>
      <c r="N653" s="214" t="s">
        <v>44</v>
      </c>
      <c r="O653" s="85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7" t="s">
        <v>136</v>
      </c>
      <c r="AT653" s="217" t="s">
        <v>131</v>
      </c>
      <c r="AU653" s="217" t="s">
        <v>83</v>
      </c>
      <c r="AY653" s="18" t="s">
        <v>129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8" t="s">
        <v>81</v>
      </c>
      <c r="BK653" s="218">
        <f>ROUND(I653*H653,2)</f>
        <v>0</v>
      </c>
      <c r="BL653" s="18" t="s">
        <v>136</v>
      </c>
      <c r="BM653" s="217" t="s">
        <v>849</v>
      </c>
    </row>
    <row r="654" s="2" customFormat="1">
      <c r="A654" s="39"/>
      <c r="B654" s="40"/>
      <c r="C654" s="41"/>
      <c r="D654" s="219" t="s">
        <v>138</v>
      </c>
      <c r="E654" s="41"/>
      <c r="F654" s="220" t="s">
        <v>850</v>
      </c>
      <c r="G654" s="41"/>
      <c r="H654" s="41"/>
      <c r="I654" s="221"/>
      <c r="J654" s="41"/>
      <c r="K654" s="41"/>
      <c r="L654" s="45"/>
      <c r="M654" s="222"/>
      <c r="N654" s="223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138</v>
      </c>
      <c r="AU654" s="18" t="s">
        <v>83</v>
      </c>
    </row>
    <row r="655" s="13" customFormat="1">
      <c r="A655" s="13"/>
      <c r="B655" s="227"/>
      <c r="C655" s="228"/>
      <c r="D655" s="219" t="s">
        <v>144</v>
      </c>
      <c r="E655" s="229" t="s">
        <v>21</v>
      </c>
      <c r="F655" s="230" t="s">
        <v>562</v>
      </c>
      <c r="G655" s="228"/>
      <c r="H655" s="231">
        <v>7665.625</v>
      </c>
      <c r="I655" s="232"/>
      <c r="J655" s="228"/>
      <c r="K655" s="228"/>
      <c r="L655" s="233"/>
      <c r="M655" s="234"/>
      <c r="N655" s="235"/>
      <c r="O655" s="235"/>
      <c r="P655" s="235"/>
      <c r="Q655" s="235"/>
      <c r="R655" s="235"/>
      <c r="S655" s="235"/>
      <c r="T655" s="23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7" t="s">
        <v>144</v>
      </c>
      <c r="AU655" s="237" t="s">
        <v>83</v>
      </c>
      <c r="AV655" s="13" t="s">
        <v>83</v>
      </c>
      <c r="AW655" s="13" t="s">
        <v>34</v>
      </c>
      <c r="AX655" s="13" t="s">
        <v>73</v>
      </c>
      <c r="AY655" s="237" t="s">
        <v>129</v>
      </c>
    </row>
    <row r="656" s="14" customFormat="1">
      <c r="A656" s="14"/>
      <c r="B656" s="238"/>
      <c r="C656" s="239"/>
      <c r="D656" s="219" t="s">
        <v>144</v>
      </c>
      <c r="E656" s="240" t="s">
        <v>21</v>
      </c>
      <c r="F656" s="241" t="s">
        <v>146</v>
      </c>
      <c r="G656" s="239"/>
      <c r="H656" s="242">
        <v>7665.625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8" t="s">
        <v>144</v>
      </c>
      <c r="AU656" s="248" t="s">
        <v>83</v>
      </c>
      <c r="AV656" s="14" t="s">
        <v>136</v>
      </c>
      <c r="AW656" s="14" t="s">
        <v>34</v>
      </c>
      <c r="AX656" s="14" t="s">
        <v>81</v>
      </c>
      <c r="AY656" s="248" t="s">
        <v>129</v>
      </c>
    </row>
    <row r="657" s="2" customFormat="1" ht="16.5" customHeight="1">
      <c r="A657" s="39"/>
      <c r="B657" s="40"/>
      <c r="C657" s="206" t="s">
        <v>851</v>
      </c>
      <c r="D657" s="206" t="s">
        <v>131</v>
      </c>
      <c r="E657" s="207" t="s">
        <v>852</v>
      </c>
      <c r="F657" s="208" t="s">
        <v>853</v>
      </c>
      <c r="G657" s="209" t="s">
        <v>134</v>
      </c>
      <c r="H657" s="210">
        <v>8191</v>
      </c>
      <c r="I657" s="211"/>
      <c r="J657" s="212">
        <f>ROUND(I657*H657,2)</f>
        <v>0</v>
      </c>
      <c r="K657" s="208" t="s">
        <v>135</v>
      </c>
      <c r="L657" s="45"/>
      <c r="M657" s="213" t="s">
        <v>21</v>
      </c>
      <c r="N657" s="214" t="s">
        <v>44</v>
      </c>
      <c r="O657" s="85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7" t="s">
        <v>136</v>
      </c>
      <c r="AT657" s="217" t="s">
        <v>131</v>
      </c>
      <c r="AU657" s="217" t="s">
        <v>83</v>
      </c>
      <c r="AY657" s="18" t="s">
        <v>129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8" t="s">
        <v>81</v>
      </c>
      <c r="BK657" s="218">
        <f>ROUND(I657*H657,2)</f>
        <v>0</v>
      </c>
      <c r="BL657" s="18" t="s">
        <v>136</v>
      </c>
      <c r="BM657" s="217" t="s">
        <v>854</v>
      </c>
    </row>
    <row r="658" s="2" customFormat="1">
      <c r="A658" s="39"/>
      <c r="B658" s="40"/>
      <c r="C658" s="41"/>
      <c r="D658" s="219" t="s">
        <v>138</v>
      </c>
      <c r="E658" s="41"/>
      <c r="F658" s="220" t="s">
        <v>855</v>
      </c>
      <c r="G658" s="41"/>
      <c r="H658" s="41"/>
      <c r="I658" s="221"/>
      <c r="J658" s="41"/>
      <c r="K658" s="41"/>
      <c r="L658" s="45"/>
      <c r="M658" s="222"/>
      <c r="N658" s="223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138</v>
      </c>
      <c r="AU658" s="18" t="s">
        <v>83</v>
      </c>
    </row>
    <row r="659" s="2" customFormat="1">
      <c r="A659" s="39"/>
      <c r="B659" s="40"/>
      <c r="C659" s="41"/>
      <c r="D659" s="224" t="s">
        <v>140</v>
      </c>
      <c r="E659" s="41"/>
      <c r="F659" s="225" t="s">
        <v>856</v>
      </c>
      <c r="G659" s="41"/>
      <c r="H659" s="41"/>
      <c r="I659" s="221"/>
      <c r="J659" s="41"/>
      <c r="K659" s="41"/>
      <c r="L659" s="45"/>
      <c r="M659" s="222"/>
      <c r="N659" s="223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140</v>
      </c>
      <c r="AU659" s="18" t="s">
        <v>83</v>
      </c>
    </row>
    <row r="660" s="2" customFormat="1">
      <c r="A660" s="39"/>
      <c r="B660" s="40"/>
      <c r="C660" s="41"/>
      <c r="D660" s="219" t="s">
        <v>684</v>
      </c>
      <c r="E660" s="41"/>
      <c r="F660" s="226" t="s">
        <v>857</v>
      </c>
      <c r="G660" s="41"/>
      <c r="H660" s="41"/>
      <c r="I660" s="221"/>
      <c r="J660" s="41"/>
      <c r="K660" s="41"/>
      <c r="L660" s="45"/>
      <c r="M660" s="222"/>
      <c r="N660" s="223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684</v>
      </c>
      <c r="AU660" s="18" t="s">
        <v>83</v>
      </c>
    </row>
    <row r="661" s="13" customFormat="1">
      <c r="A661" s="13"/>
      <c r="B661" s="227"/>
      <c r="C661" s="228"/>
      <c r="D661" s="219" t="s">
        <v>144</v>
      </c>
      <c r="E661" s="229" t="s">
        <v>21</v>
      </c>
      <c r="F661" s="230" t="s">
        <v>858</v>
      </c>
      <c r="G661" s="228"/>
      <c r="H661" s="231">
        <v>8191</v>
      </c>
      <c r="I661" s="232"/>
      <c r="J661" s="228"/>
      <c r="K661" s="228"/>
      <c r="L661" s="233"/>
      <c r="M661" s="234"/>
      <c r="N661" s="235"/>
      <c r="O661" s="235"/>
      <c r="P661" s="235"/>
      <c r="Q661" s="235"/>
      <c r="R661" s="235"/>
      <c r="S661" s="235"/>
      <c r="T661" s="23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7" t="s">
        <v>144</v>
      </c>
      <c r="AU661" s="237" t="s">
        <v>83</v>
      </c>
      <c r="AV661" s="13" t="s">
        <v>83</v>
      </c>
      <c r="AW661" s="13" t="s">
        <v>34</v>
      </c>
      <c r="AX661" s="13" t="s">
        <v>73</v>
      </c>
      <c r="AY661" s="237" t="s">
        <v>129</v>
      </c>
    </row>
    <row r="662" s="14" customFormat="1">
      <c r="A662" s="14"/>
      <c r="B662" s="238"/>
      <c r="C662" s="239"/>
      <c r="D662" s="219" t="s">
        <v>144</v>
      </c>
      <c r="E662" s="240" t="s">
        <v>21</v>
      </c>
      <c r="F662" s="241" t="s">
        <v>146</v>
      </c>
      <c r="G662" s="239"/>
      <c r="H662" s="242">
        <v>8191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8" t="s">
        <v>144</v>
      </c>
      <c r="AU662" s="248" t="s">
        <v>83</v>
      </c>
      <c r="AV662" s="14" t="s">
        <v>136</v>
      </c>
      <c r="AW662" s="14" t="s">
        <v>34</v>
      </c>
      <c r="AX662" s="14" t="s">
        <v>81</v>
      </c>
      <c r="AY662" s="248" t="s">
        <v>129</v>
      </c>
    </row>
    <row r="663" s="2" customFormat="1" ht="16.5" customHeight="1">
      <c r="A663" s="39"/>
      <c r="B663" s="40"/>
      <c r="C663" s="206" t="s">
        <v>859</v>
      </c>
      <c r="D663" s="206" t="s">
        <v>131</v>
      </c>
      <c r="E663" s="207" t="s">
        <v>860</v>
      </c>
      <c r="F663" s="208" t="s">
        <v>861</v>
      </c>
      <c r="G663" s="209" t="s">
        <v>134</v>
      </c>
      <c r="H663" s="210">
        <v>7535.7200000000003</v>
      </c>
      <c r="I663" s="211"/>
      <c r="J663" s="212">
        <f>ROUND(I663*H663,2)</f>
        <v>0</v>
      </c>
      <c r="K663" s="208" t="s">
        <v>135</v>
      </c>
      <c r="L663" s="45"/>
      <c r="M663" s="213" t="s">
        <v>21</v>
      </c>
      <c r="N663" s="214" t="s">
        <v>44</v>
      </c>
      <c r="O663" s="85"/>
      <c r="P663" s="215">
        <f>O663*H663</f>
        <v>0</v>
      </c>
      <c r="Q663" s="215">
        <v>0</v>
      </c>
      <c r="R663" s="215">
        <f>Q663*H663</f>
        <v>0</v>
      </c>
      <c r="S663" s="215">
        <v>0</v>
      </c>
      <c r="T663" s="216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17" t="s">
        <v>136</v>
      </c>
      <c r="AT663" s="217" t="s">
        <v>131</v>
      </c>
      <c r="AU663" s="217" t="s">
        <v>83</v>
      </c>
      <c r="AY663" s="18" t="s">
        <v>129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8" t="s">
        <v>81</v>
      </c>
      <c r="BK663" s="218">
        <f>ROUND(I663*H663,2)</f>
        <v>0</v>
      </c>
      <c r="BL663" s="18" t="s">
        <v>136</v>
      </c>
      <c r="BM663" s="217" t="s">
        <v>862</v>
      </c>
    </row>
    <row r="664" s="2" customFormat="1">
      <c r="A664" s="39"/>
      <c r="B664" s="40"/>
      <c r="C664" s="41"/>
      <c r="D664" s="219" t="s">
        <v>138</v>
      </c>
      <c r="E664" s="41"/>
      <c r="F664" s="220" t="s">
        <v>855</v>
      </c>
      <c r="G664" s="41"/>
      <c r="H664" s="41"/>
      <c r="I664" s="221"/>
      <c r="J664" s="41"/>
      <c r="K664" s="41"/>
      <c r="L664" s="45"/>
      <c r="M664" s="222"/>
      <c r="N664" s="223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138</v>
      </c>
      <c r="AU664" s="18" t="s">
        <v>83</v>
      </c>
    </row>
    <row r="665" s="2" customFormat="1">
      <c r="A665" s="39"/>
      <c r="B665" s="40"/>
      <c r="C665" s="41"/>
      <c r="D665" s="224" t="s">
        <v>140</v>
      </c>
      <c r="E665" s="41"/>
      <c r="F665" s="225" t="s">
        <v>863</v>
      </c>
      <c r="G665" s="41"/>
      <c r="H665" s="41"/>
      <c r="I665" s="221"/>
      <c r="J665" s="41"/>
      <c r="K665" s="41"/>
      <c r="L665" s="45"/>
      <c r="M665" s="222"/>
      <c r="N665" s="223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140</v>
      </c>
      <c r="AU665" s="18" t="s">
        <v>83</v>
      </c>
    </row>
    <row r="666" s="2" customFormat="1">
      <c r="A666" s="39"/>
      <c r="B666" s="40"/>
      <c r="C666" s="41"/>
      <c r="D666" s="219" t="s">
        <v>684</v>
      </c>
      <c r="E666" s="41"/>
      <c r="F666" s="226" t="s">
        <v>864</v>
      </c>
      <c r="G666" s="41"/>
      <c r="H666" s="41"/>
      <c r="I666" s="221"/>
      <c r="J666" s="41"/>
      <c r="K666" s="41"/>
      <c r="L666" s="45"/>
      <c r="M666" s="222"/>
      <c r="N666" s="223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684</v>
      </c>
      <c r="AU666" s="18" t="s">
        <v>83</v>
      </c>
    </row>
    <row r="667" s="13" customFormat="1">
      <c r="A667" s="13"/>
      <c r="B667" s="227"/>
      <c r="C667" s="228"/>
      <c r="D667" s="219" t="s">
        <v>144</v>
      </c>
      <c r="E667" s="229" t="s">
        <v>21</v>
      </c>
      <c r="F667" s="230" t="s">
        <v>865</v>
      </c>
      <c r="G667" s="228"/>
      <c r="H667" s="231">
        <v>7535.7200000000003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144</v>
      </c>
      <c r="AU667" s="237" t="s">
        <v>83</v>
      </c>
      <c r="AV667" s="13" t="s">
        <v>83</v>
      </c>
      <c r="AW667" s="13" t="s">
        <v>34</v>
      </c>
      <c r="AX667" s="13" t="s">
        <v>73</v>
      </c>
      <c r="AY667" s="237" t="s">
        <v>129</v>
      </c>
    </row>
    <row r="668" s="14" customFormat="1">
      <c r="A668" s="14"/>
      <c r="B668" s="238"/>
      <c r="C668" s="239"/>
      <c r="D668" s="219" t="s">
        <v>144</v>
      </c>
      <c r="E668" s="240" t="s">
        <v>21</v>
      </c>
      <c r="F668" s="241" t="s">
        <v>146</v>
      </c>
      <c r="G668" s="239"/>
      <c r="H668" s="242">
        <v>7535.7200000000003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8" t="s">
        <v>144</v>
      </c>
      <c r="AU668" s="248" t="s">
        <v>83</v>
      </c>
      <c r="AV668" s="14" t="s">
        <v>136</v>
      </c>
      <c r="AW668" s="14" t="s">
        <v>34</v>
      </c>
      <c r="AX668" s="14" t="s">
        <v>81</v>
      </c>
      <c r="AY668" s="248" t="s">
        <v>129</v>
      </c>
    </row>
    <row r="669" s="2" customFormat="1" ht="16.5" customHeight="1">
      <c r="A669" s="39"/>
      <c r="B669" s="40"/>
      <c r="C669" s="206" t="s">
        <v>866</v>
      </c>
      <c r="D669" s="206" t="s">
        <v>131</v>
      </c>
      <c r="E669" s="207" t="s">
        <v>867</v>
      </c>
      <c r="F669" s="208" t="s">
        <v>868</v>
      </c>
      <c r="G669" s="209" t="s">
        <v>134</v>
      </c>
      <c r="H669" s="210">
        <v>873.60000000000002</v>
      </c>
      <c r="I669" s="211"/>
      <c r="J669" s="212">
        <f>ROUND(I669*H669,2)</f>
        <v>0</v>
      </c>
      <c r="K669" s="208" t="s">
        <v>135</v>
      </c>
      <c r="L669" s="45"/>
      <c r="M669" s="213" t="s">
        <v>21</v>
      </c>
      <c r="N669" s="214" t="s">
        <v>44</v>
      </c>
      <c r="O669" s="85"/>
      <c r="P669" s="215">
        <f>O669*H669</f>
        <v>0</v>
      </c>
      <c r="Q669" s="215">
        <v>0</v>
      </c>
      <c r="R669" s="215">
        <f>Q669*H669</f>
        <v>0</v>
      </c>
      <c r="S669" s="215">
        <v>0</v>
      </c>
      <c r="T669" s="21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7" t="s">
        <v>136</v>
      </c>
      <c r="AT669" s="217" t="s">
        <v>131</v>
      </c>
      <c r="AU669" s="217" t="s">
        <v>83</v>
      </c>
      <c r="AY669" s="18" t="s">
        <v>129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8" t="s">
        <v>81</v>
      </c>
      <c r="BK669" s="218">
        <f>ROUND(I669*H669,2)</f>
        <v>0</v>
      </c>
      <c r="BL669" s="18" t="s">
        <v>136</v>
      </c>
      <c r="BM669" s="217" t="s">
        <v>869</v>
      </c>
    </row>
    <row r="670" s="2" customFormat="1">
      <c r="A670" s="39"/>
      <c r="B670" s="40"/>
      <c r="C670" s="41"/>
      <c r="D670" s="219" t="s">
        <v>138</v>
      </c>
      <c r="E670" s="41"/>
      <c r="F670" s="220" t="s">
        <v>870</v>
      </c>
      <c r="G670" s="41"/>
      <c r="H670" s="41"/>
      <c r="I670" s="221"/>
      <c r="J670" s="41"/>
      <c r="K670" s="41"/>
      <c r="L670" s="45"/>
      <c r="M670" s="222"/>
      <c r="N670" s="223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138</v>
      </c>
      <c r="AU670" s="18" t="s">
        <v>83</v>
      </c>
    </row>
    <row r="671" s="2" customFormat="1">
      <c r="A671" s="39"/>
      <c r="B671" s="40"/>
      <c r="C671" s="41"/>
      <c r="D671" s="224" t="s">
        <v>140</v>
      </c>
      <c r="E671" s="41"/>
      <c r="F671" s="225" t="s">
        <v>871</v>
      </c>
      <c r="G671" s="41"/>
      <c r="H671" s="41"/>
      <c r="I671" s="221"/>
      <c r="J671" s="41"/>
      <c r="K671" s="41"/>
      <c r="L671" s="45"/>
      <c r="M671" s="222"/>
      <c r="N671" s="223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140</v>
      </c>
      <c r="AU671" s="18" t="s">
        <v>83</v>
      </c>
    </row>
    <row r="672" s="2" customFormat="1">
      <c r="A672" s="39"/>
      <c r="B672" s="40"/>
      <c r="C672" s="41"/>
      <c r="D672" s="219" t="s">
        <v>684</v>
      </c>
      <c r="E672" s="41"/>
      <c r="F672" s="226" t="s">
        <v>857</v>
      </c>
      <c r="G672" s="41"/>
      <c r="H672" s="41"/>
      <c r="I672" s="221"/>
      <c r="J672" s="41"/>
      <c r="K672" s="41"/>
      <c r="L672" s="45"/>
      <c r="M672" s="222"/>
      <c r="N672" s="223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684</v>
      </c>
      <c r="AU672" s="18" t="s">
        <v>83</v>
      </c>
    </row>
    <row r="673" s="13" customFormat="1">
      <c r="A673" s="13"/>
      <c r="B673" s="227"/>
      <c r="C673" s="228"/>
      <c r="D673" s="219" t="s">
        <v>144</v>
      </c>
      <c r="E673" s="229" t="s">
        <v>21</v>
      </c>
      <c r="F673" s="230" t="s">
        <v>872</v>
      </c>
      <c r="G673" s="228"/>
      <c r="H673" s="231">
        <v>873.60000000000002</v>
      </c>
      <c r="I673" s="232"/>
      <c r="J673" s="228"/>
      <c r="K673" s="228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144</v>
      </c>
      <c r="AU673" s="237" t="s">
        <v>83</v>
      </c>
      <c r="AV673" s="13" t="s">
        <v>83</v>
      </c>
      <c r="AW673" s="13" t="s">
        <v>34</v>
      </c>
      <c r="AX673" s="13" t="s">
        <v>73</v>
      </c>
      <c r="AY673" s="237" t="s">
        <v>129</v>
      </c>
    </row>
    <row r="674" s="14" customFormat="1">
      <c r="A674" s="14"/>
      <c r="B674" s="238"/>
      <c r="C674" s="239"/>
      <c r="D674" s="219" t="s">
        <v>144</v>
      </c>
      <c r="E674" s="240" t="s">
        <v>21</v>
      </c>
      <c r="F674" s="241" t="s">
        <v>146</v>
      </c>
      <c r="G674" s="239"/>
      <c r="H674" s="242">
        <v>873.60000000000002</v>
      </c>
      <c r="I674" s="243"/>
      <c r="J674" s="239"/>
      <c r="K674" s="239"/>
      <c r="L674" s="244"/>
      <c r="M674" s="245"/>
      <c r="N674" s="246"/>
      <c r="O674" s="246"/>
      <c r="P674" s="246"/>
      <c r="Q674" s="246"/>
      <c r="R674" s="246"/>
      <c r="S674" s="246"/>
      <c r="T674" s="24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8" t="s">
        <v>144</v>
      </c>
      <c r="AU674" s="248" t="s">
        <v>83</v>
      </c>
      <c r="AV674" s="14" t="s">
        <v>136</v>
      </c>
      <c r="AW674" s="14" t="s">
        <v>34</v>
      </c>
      <c r="AX674" s="14" t="s">
        <v>81</v>
      </c>
      <c r="AY674" s="248" t="s">
        <v>129</v>
      </c>
    </row>
    <row r="675" s="2" customFormat="1" ht="16.5" customHeight="1">
      <c r="A675" s="39"/>
      <c r="B675" s="40"/>
      <c r="C675" s="206" t="s">
        <v>873</v>
      </c>
      <c r="D675" s="206" t="s">
        <v>131</v>
      </c>
      <c r="E675" s="207" t="s">
        <v>874</v>
      </c>
      <c r="F675" s="208" t="s">
        <v>875</v>
      </c>
      <c r="G675" s="209" t="s">
        <v>134</v>
      </c>
      <c r="H675" s="210">
        <v>6913.2039999999997</v>
      </c>
      <c r="I675" s="211"/>
      <c r="J675" s="212">
        <f>ROUND(I675*H675,2)</f>
        <v>0</v>
      </c>
      <c r="K675" s="208" t="s">
        <v>876</v>
      </c>
      <c r="L675" s="45"/>
      <c r="M675" s="213" t="s">
        <v>21</v>
      </c>
      <c r="N675" s="214" t="s">
        <v>44</v>
      </c>
      <c r="O675" s="85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7" t="s">
        <v>136</v>
      </c>
      <c r="AT675" s="217" t="s">
        <v>131</v>
      </c>
      <c r="AU675" s="217" t="s">
        <v>83</v>
      </c>
      <c r="AY675" s="18" t="s">
        <v>129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8" t="s">
        <v>81</v>
      </c>
      <c r="BK675" s="218">
        <f>ROUND(I675*H675,2)</f>
        <v>0</v>
      </c>
      <c r="BL675" s="18" t="s">
        <v>136</v>
      </c>
      <c r="BM675" s="217" t="s">
        <v>877</v>
      </c>
    </row>
    <row r="676" s="2" customFormat="1">
      <c r="A676" s="39"/>
      <c r="B676" s="40"/>
      <c r="C676" s="41"/>
      <c r="D676" s="219" t="s">
        <v>138</v>
      </c>
      <c r="E676" s="41"/>
      <c r="F676" s="220" t="s">
        <v>878</v>
      </c>
      <c r="G676" s="41"/>
      <c r="H676" s="41"/>
      <c r="I676" s="221"/>
      <c r="J676" s="41"/>
      <c r="K676" s="41"/>
      <c r="L676" s="45"/>
      <c r="M676" s="222"/>
      <c r="N676" s="223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138</v>
      </c>
      <c r="AU676" s="18" t="s">
        <v>83</v>
      </c>
    </row>
    <row r="677" s="2" customFormat="1">
      <c r="A677" s="39"/>
      <c r="B677" s="40"/>
      <c r="C677" s="41"/>
      <c r="D677" s="219" t="s">
        <v>142</v>
      </c>
      <c r="E677" s="41"/>
      <c r="F677" s="226" t="s">
        <v>879</v>
      </c>
      <c r="G677" s="41"/>
      <c r="H677" s="41"/>
      <c r="I677" s="221"/>
      <c r="J677" s="41"/>
      <c r="K677" s="41"/>
      <c r="L677" s="45"/>
      <c r="M677" s="222"/>
      <c r="N677" s="223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142</v>
      </c>
      <c r="AU677" s="18" t="s">
        <v>83</v>
      </c>
    </row>
    <row r="678" s="13" customFormat="1">
      <c r="A678" s="13"/>
      <c r="B678" s="227"/>
      <c r="C678" s="228"/>
      <c r="D678" s="219" t="s">
        <v>144</v>
      </c>
      <c r="E678" s="229" t="s">
        <v>21</v>
      </c>
      <c r="F678" s="230" t="s">
        <v>880</v>
      </c>
      <c r="G678" s="228"/>
      <c r="H678" s="231">
        <v>6913.2039999999997</v>
      </c>
      <c r="I678" s="232"/>
      <c r="J678" s="228"/>
      <c r="K678" s="228"/>
      <c r="L678" s="233"/>
      <c r="M678" s="234"/>
      <c r="N678" s="235"/>
      <c r="O678" s="235"/>
      <c r="P678" s="235"/>
      <c r="Q678" s="235"/>
      <c r="R678" s="235"/>
      <c r="S678" s="235"/>
      <c r="T678" s="23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7" t="s">
        <v>144</v>
      </c>
      <c r="AU678" s="237" t="s">
        <v>83</v>
      </c>
      <c r="AV678" s="13" t="s">
        <v>83</v>
      </c>
      <c r="AW678" s="13" t="s">
        <v>34</v>
      </c>
      <c r="AX678" s="13" t="s">
        <v>81</v>
      </c>
      <c r="AY678" s="237" t="s">
        <v>129</v>
      </c>
    </row>
    <row r="679" s="2" customFormat="1" ht="16.5" customHeight="1">
      <c r="A679" s="39"/>
      <c r="B679" s="40"/>
      <c r="C679" s="206" t="s">
        <v>881</v>
      </c>
      <c r="D679" s="206" t="s">
        <v>131</v>
      </c>
      <c r="E679" s="207" t="s">
        <v>882</v>
      </c>
      <c r="F679" s="208" t="s">
        <v>883</v>
      </c>
      <c r="G679" s="209" t="s">
        <v>134</v>
      </c>
      <c r="H679" s="210">
        <v>1571.8</v>
      </c>
      <c r="I679" s="211"/>
      <c r="J679" s="212">
        <f>ROUND(I679*H679,2)</f>
        <v>0</v>
      </c>
      <c r="K679" s="208" t="s">
        <v>135</v>
      </c>
      <c r="L679" s="45"/>
      <c r="M679" s="213" t="s">
        <v>21</v>
      </c>
      <c r="N679" s="214" t="s">
        <v>44</v>
      </c>
      <c r="O679" s="85"/>
      <c r="P679" s="215">
        <f>O679*H679</f>
        <v>0</v>
      </c>
      <c r="Q679" s="215">
        <v>0.23000000000000001</v>
      </c>
      <c r="R679" s="215">
        <f>Q679*H679</f>
        <v>361.51400000000001</v>
      </c>
      <c r="S679" s="215">
        <v>0</v>
      </c>
      <c r="T679" s="21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7" t="s">
        <v>136</v>
      </c>
      <c r="AT679" s="217" t="s">
        <v>131</v>
      </c>
      <c r="AU679" s="217" t="s">
        <v>83</v>
      </c>
      <c r="AY679" s="18" t="s">
        <v>129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8" t="s">
        <v>81</v>
      </c>
      <c r="BK679" s="218">
        <f>ROUND(I679*H679,2)</f>
        <v>0</v>
      </c>
      <c r="BL679" s="18" t="s">
        <v>136</v>
      </c>
      <c r="BM679" s="217" t="s">
        <v>884</v>
      </c>
    </row>
    <row r="680" s="2" customFormat="1">
      <c r="A680" s="39"/>
      <c r="B680" s="40"/>
      <c r="C680" s="41"/>
      <c r="D680" s="219" t="s">
        <v>138</v>
      </c>
      <c r="E680" s="41"/>
      <c r="F680" s="220" t="s">
        <v>885</v>
      </c>
      <c r="G680" s="41"/>
      <c r="H680" s="41"/>
      <c r="I680" s="221"/>
      <c r="J680" s="41"/>
      <c r="K680" s="41"/>
      <c r="L680" s="45"/>
      <c r="M680" s="222"/>
      <c r="N680" s="223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138</v>
      </c>
      <c r="AU680" s="18" t="s">
        <v>83</v>
      </c>
    </row>
    <row r="681" s="2" customFormat="1">
      <c r="A681" s="39"/>
      <c r="B681" s="40"/>
      <c r="C681" s="41"/>
      <c r="D681" s="224" t="s">
        <v>140</v>
      </c>
      <c r="E681" s="41"/>
      <c r="F681" s="225" t="s">
        <v>886</v>
      </c>
      <c r="G681" s="41"/>
      <c r="H681" s="41"/>
      <c r="I681" s="221"/>
      <c r="J681" s="41"/>
      <c r="K681" s="41"/>
      <c r="L681" s="45"/>
      <c r="M681" s="222"/>
      <c r="N681" s="223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140</v>
      </c>
      <c r="AU681" s="18" t="s">
        <v>83</v>
      </c>
    </row>
    <row r="682" s="2" customFormat="1">
      <c r="A682" s="39"/>
      <c r="B682" s="40"/>
      <c r="C682" s="41"/>
      <c r="D682" s="219" t="s">
        <v>142</v>
      </c>
      <c r="E682" s="41"/>
      <c r="F682" s="226" t="s">
        <v>887</v>
      </c>
      <c r="G682" s="41"/>
      <c r="H682" s="41"/>
      <c r="I682" s="221"/>
      <c r="J682" s="41"/>
      <c r="K682" s="41"/>
      <c r="L682" s="45"/>
      <c r="M682" s="222"/>
      <c r="N682" s="223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142</v>
      </c>
      <c r="AU682" s="18" t="s">
        <v>83</v>
      </c>
    </row>
    <row r="683" s="13" customFormat="1">
      <c r="A683" s="13"/>
      <c r="B683" s="227"/>
      <c r="C683" s="228"/>
      <c r="D683" s="219" t="s">
        <v>144</v>
      </c>
      <c r="E683" s="229" t="s">
        <v>21</v>
      </c>
      <c r="F683" s="230" t="s">
        <v>888</v>
      </c>
      <c r="G683" s="228"/>
      <c r="H683" s="231">
        <v>1575</v>
      </c>
      <c r="I683" s="232"/>
      <c r="J683" s="228"/>
      <c r="K683" s="228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144</v>
      </c>
      <c r="AU683" s="237" t="s">
        <v>83</v>
      </c>
      <c r="AV683" s="13" t="s">
        <v>83</v>
      </c>
      <c r="AW683" s="13" t="s">
        <v>34</v>
      </c>
      <c r="AX683" s="13" t="s">
        <v>73</v>
      </c>
      <c r="AY683" s="237" t="s">
        <v>129</v>
      </c>
    </row>
    <row r="684" s="13" customFormat="1">
      <c r="A684" s="13"/>
      <c r="B684" s="227"/>
      <c r="C684" s="228"/>
      <c r="D684" s="219" t="s">
        <v>144</v>
      </c>
      <c r="E684" s="229" t="s">
        <v>21</v>
      </c>
      <c r="F684" s="230" t="s">
        <v>889</v>
      </c>
      <c r="G684" s="228"/>
      <c r="H684" s="231">
        <v>0.29999999999999999</v>
      </c>
      <c r="I684" s="232"/>
      <c r="J684" s="228"/>
      <c r="K684" s="228"/>
      <c r="L684" s="233"/>
      <c r="M684" s="234"/>
      <c r="N684" s="235"/>
      <c r="O684" s="235"/>
      <c r="P684" s="235"/>
      <c r="Q684" s="235"/>
      <c r="R684" s="235"/>
      <c r="S684" s="235"/>
      <c r="T684" s="23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7" t="s">
        <v>144</v>
      </c>
      <c r="AU684" s="237" t="s">
        <v>83</v>
      </c>
      <c r="AV684" s="13" t="s">
        <v>83</v>
      </c>
      <c r="AW684" s="13" t="s">
        <v>34</v>
      </c>
      <c r="AX684" s="13" t="s">
        <v>73</v>
      </c>
      <c r="AY684" s="237" t="s">
        <v>129</v>
      </c>
    </row>
    <row r="685" s="13" customFormat="1">
      <c r="A685" s="13"/>
      <c r="B685" s="227"/>
      <c r="C685" s="228"/>
      <c r="D685" s="219" t="s">
        <v>144</v>
      </c>
      <c r="E685" s="229" t="s">
        <v>21</v>
      </c>
      <c r="F685" s="230" t="s">
        <v>890</v>
      </c>
      <c r="G685" s="228"/>
      <c r="H685" s="231">
        <v>7.5</v>
      </c>
      <c r="I685" s="232"/>
      <c r="J685" s="228"/>
      <c r="K685" s="228"/>
      <c r="L685" s="233"/>
      <c r="M685" s="234"/>
      <c r="N685" s="235"/>
      <c r="O685" s="235"/>
      <c r="P685" s="235"/>
      <c r="Q685" s="235"/>
      <c r="R685" s="235"/>
      <c r="S685" s="235"/>
      <c r="T685" s="23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7" t="s">
        <v>144</v>
      </c>
      <c r="AU685" s="237" t="s">
        <v>83</v>
      </c>
      <c r="AV685" s="13" t="s">
        <v>83</v>
      </c>
      <c r="AW685" s="13" t="s">
        <v>34</v>
      </c>
      <c r="AX685" s="13" t="s">
        <v>73</v>
      </c>
      <c r="AY685" s="237" t="s">
        <v>129</v>
      </c>
    </row>
    <row r="686" s="13" customFormat="1">
      <c r="A686" s="13"/>
      <c r="B686" s="227"/>
      <c r="C686" s="228"/>
      <c r="D686" s="219" t="s">
        <v>144</v>
      </c>
      <c r="E686" s="229" t="s">
        <v>21</v>
      </c>
      <c r="F686" s="230" t="s">
        <v>891</v>
      </c>
      <c r="G686" s="228"/>
      <c r="H686" s="231">
        <v>7.5</v>
      </c>
      <c r="I686" s="232"/>
      <c r="J686" s="228"/>
      <c r="K686" s="228"/>
      <c r="L686" s="233"/>
      <c r="M686" s="234"/>
      <c r="N686" s="235"/>
      <c r="O686" s="235"/>
      <c r="P686" s="235"/>
      <c r="Q686" s="235"/>
      <c r="R686" s="235"/>
      <c r="S686" s="235"/>
      <c r="T686" s="23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7" t="s">
        <v>144</v>
      </c>
      <c r="AU686" s="237" t="s">
        <v>83</v>
      </c>
      <c r="AV686" s="13" t="s">
        <v>83</v>
      </c>
      <c r="AW686" s="13" t="s">
        <v>34</v>
      </c>
      <c r="AX686" s="13" t="s">
        <v>73</v>
      </c>
      <c r="AY686" s="237" t="s">
        <v>129</v>
      </c>
    </row>
    <row r="687" s="13" customFormat="1">
      <c r="A687" s="13"/>
      <c r="B687" s="227"/>
      <c r="C687" s="228"/>
      <c r="D687" s="219" t="s">
        <v>144</v>
      </c>
      <c r="E687" s="229" t="s">
        <v>21</v>
      </c>
      <c r="F687" s="230" t="s">
        <v>892</v>
      </c>
      <c r="G687" s="228"/>
      <c r="H687" s="231">
        <v>7.5</v>
      </c>
      <c r="I687" s="232"/>
      <c r="J687" s="228"/>
      <c r="K687" s="228"/>
      <c r="L687" s="233"/>
      <c r="M687" s="234"/>
      <c r="N687" s="235"/>
      <c r="O687" s="235"/>
      <c r="P687" s="235"/>
      <c r="Q687" s="235"/>
      <c r="R687" s="235"/>
      <c r="S687" s="235"/>
      <c r="T687" s="23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7" t="s">
        <v>144</v>
      </c>
      <c r="AU687" s="237" t="s">
        <v>83</v>
      </c>
      <c r="AV687" s="13" t="s">
        <v>83</v>
      </c>
      <c r="AW687" s="13" t="s">
        <v>34</v>
      </c>
      <c r="AX687" s="13" t="s">
        <v>73</v>
      </c>
      <c r="AY687" s="237" t="s">
        <v>129</v>
      </c>
    </row>
    <row r="688" s="13" customFormat="1">
      <c r="A688" s="13"/>
      <c r="B688" s="227"/>
      <c r="C688" s="228"/>
      <c r="D688" s="219" t="s">
        <v>144</v>
      </c>
      <c r="E688" s="229" t="s">
        <v>21</v>
      </c>
      <c r="F688" s="230" t="s">
        <v>893</v>
      </c>
      <c r="G688" s="228"/>
      <c r="H688" s="231">
        <v>9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144</v>
      </c>
      <c r="AU688" s="237" t="s">
        <v>83</v>
      </c>
      <c r="AV688" s="13" t="s">
        <v>83</v>
      </c>
      <c r="AW688" s="13" t="s">
        <v>34</v>
      </c>
      <c r="AX688" s="13" t="s">
        <v>73</v>
      </c>
      <c r="AY688" s="237" t="s">
        <v>129</v>
      </c>
    </row>
    <row r="689" s="13" customFormat="1">
      <c r="A689" s="13"/>
      <c r="B689" s="227"/>
      <c r="C689" s="228"/>
      <c r="D689" s="219" t="s">
        <v>144</v>
      </c>
      <c r="E689" s="229" t="s">
        <v>21</v>
      </c>
      <c r="F689" s="230" t="s">
        <v>894</v>
      </c>
      <c r="G689" s="228"/>
      <c r="H689" s="231">
        <v>1</v>
      </c>
      <c r="I689" s="232"/>
      <c r="J689" s="228"/>
      <c r="K689" s="228"/>
      <c r="L689" s="233"/>
      <c r="M689" s="234"/>
      <c r="N689" s="235"/>
      <c r="O689" s="235"/>
      <c r="P689" s="235"/>
      <c r="Q689" s="235"/>
      <c r="R689" s="235"/>
      <c r="S689" s="235"/>
      <c r="T689" s="23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7" t="s">
        <v>144</v>
      </c>
      <c r="AU689" s="237" t="s">
        <v>83</v>
      </c>
      <c r="AV689" s="13" t="s">
        <v>83</v>
      </c>
      <c r="AW689" s="13" t="s">
        <v>34</v>
      </c>
      <c r="AX689" s="13" t="s">
        <v>73</v>
      </c>
      <c r="AY689" s="237" t="s">
        <v>129</v>
      </c>
    </row>
    <row r="690" s="13" customFormat="1">
      <c r="A690" s="13"/>
      <c r="B690" s="227"/>
      <c r="C690" s="228"/>
      <c r="D690" s="219" t="s">
        <v>144</v>
      </c>
      <c r="E690" s="229" t="s">
        <v>21</v>
      </c>
      <c r="F690" s="230" t="s">
        <v>895</v>
      </c>
      <c r="G690" s="228"/>
      <c r="H690" s="231">
        <v>-36</v>
      </c>
      <c r="I690" s="232"/>
      <c r="J690" s="228"/>
      <c r="K690" s="228"/>
      <c r="L690" s="233"/>
      <c r="M690" s="234"/>
      <c r="N690" s="235"/>
      <c r="O690" s="235"/>
      <c r="P690" s="235"/>
      <c r="Q690" s="235"/>
      <c r="R690" s="235"/>
      <c r="S690" s="235"/>
      <c r="T690" s="23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7" t="s">
        <v>144</v>
      </c>
      <c r="AU690" s="237" t="s">
        <v>83</v>
      </c>
      <c r="AV690" s="13" t="s">
        <v>83</v>
      </c>
      <c r="AW690" s="13" t="s">
        <v>34</v>
      </c>
      <c r="AX690" s="13" t="s">
        <v>73</v>
      </c>
      <c r="AY690" s="237" t="s">
        <v>129</v>
      </c>
    </row>
    <row r="691" s="14" customFormat="1">
      <c r="A691" s="14"/>
      <c r="B691" s="238"/>
      <c r="C691" s="239"/>
      <c r="D691" s="219" t="s">
        <v>144</v>
      </c>
      <c r="E691" s="240" t="s">
        <v>896</v>
      </c>
      <c r="F691" s="241" t="s">
        <v>146</v>
      </c>
      <c r="G691" s="239"/>
      <c r="H691" s="242">
        <v>1571.8</v>
      </c>
      <c r="I691" s="243"/>
      <c r="J691" s="239"/>
      <c r="K691" s="239"/>
      <c r="L691" s="244"/>
      <c r="M691" s="245"/>
      <c r="N691" s="246"/>
      <c r="O691" s="246"/>
      <c r="P691" s="246"/>
      <c r="Q691" s="246"/>
      <c r="R691" s="246"/>
      <c r="S691" s="246"/>
      <c r="T691" s="247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8" t="s">
        <v>144</v>
      </c>
      <c r="AU691" s="248" t="s">
        <v>83</v>
      </c>
      <c r="AV691" s="14" t="s">
        <v>136</v>
      </c>
      <c r="AW691" s="14" t="s">
        <v>34</v>
      </c>
      <c r="AX691" s="14" t="s">
        <v>81</v>
      </c>
      <c r="AY691" s="248" t="s">
        <v>129</v>
      </c>
    </row>
    <row r="692" s="2" customFormat="1" ht="16.5" customHeight="1">
      <c r="A692" s="39"/>
      <c r="B692" s="40"/>
      <c r="C692" s="206" t="s">
        <v>897</v>
      </c>
      <c r="D692" s="206" t="s">
        <v>131</v>
      </c>
      <c r="E692" s="207" t="s">
        <v>898</v>
      </c>
      <c r="F692" s="208" t="s">
        <v>899</v>
      </c>
      <c r="G692" s="209" t="s">
        <v>265</v>
      </c>
      <c r="H692" s="210">
        <v>331</v>
      </c>
      <c r="I692" s="211"/>
      <c r="J692" s="212">
        <f>ROUND(I692*H692,2)</f>
        <v>0</v>
      </c>
      <c r="K692" s="208" t="s">
        <v>135</v>
      </c>
      <c r="L692" s="45"/>
      <c r="M692" s="213" t="s">
        <v>21</v>
      </c>
      <c r="N692" s="214" t="s">
        <v>44</v>
      </c>
      <c r="O692" s="85"/>
      <c r="P692" s="215">
        <f>O692*H692</f>
        <v>0</v>
      </c>
      <c r="Q692" s="215">
        <v>0</v>
      </c>
      <c r="R692" s="215">
        <f>Q692*H692</f>
        <v>0</v>
      </c>
      <c r="S692" s="215">
        <v>0</v>
      </c>
      <c r="T692" s="216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7" t="s">
        <v>136</v>
      </c>
      <c r="AT692" s="217" t="s">
        <v>131</v>
      </c>
      <c r="AU692" s="217" t="s">
        <v>83</v>
      </c>
      <c r="AY692" s="18" t="s">
        <v>129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8" t="s">
        <v>81</v>
      </c>
      <c r="BK692" s="218">
        <f>ROUND(I692*H692,2)</f>
        <v>0</v>
      </c>
      <c r="BL692" s="18" t="s">
        <v>136</v>
      </c>
      <c r="BM692" s="217" t="s">
        <v>900</v>
      </c>
    </row>
    <row r="693" s="2" customFormat="1">
      <c r="A693" s="39"/>
      <c r="B693" s="40"/>
      <c r="C693" s="41"/>
      <c r="D693" s="219" t="s">
        <v>138</v>
      </c>
      <c r="E693" s="41"/>
      <c r="F693" s="220" t="s">
        <v>901</v>
      </c>
      <c r="G693" s="41"/>
      <c r="H693" s="41"/>
      <c r="I693" s="221"/>
      <c r="J693" s="41"/>
      <c r="K693" s="41"/>
      <c r="L693" s="45"/>
      <c r="M693" s="222"/>
      <c r="N693" s="223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138</v>
      </c>
      <c r="AU693" s="18" t="s">
        <v>83</v>
      </c>
    </row>
    <row r="694" s="2" customFormat="1">
      <c r="A694" s="39"/>
      <c r="B694" s="40"/>
      <c r="C694" s="41"/>
      <c r="D694" s="224" t="s">
        <v>140</v>
      </c>
      <c r="E694" s="41"/>
      <c r="F694" s="225" t="s">
        <v>902</v>
      </c>
      <c r="G694" s="41"/>
      <c r="H694" s="41"/>
      <c r="I694" s="221"/>
      <c r="J694" s="41"/>
      <c r="K694" s="41"/>
      <c r="L694" s="45"/>
      <c r="M694" s="222"/>
      <c r="N694" s="223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140</v>
      </c>
      <c r="AU694" s="18" t="s">
        <v>83</v>
      </c>
    </row>
    <row r="695" s="2" customFormat="1">
      <c r="A695" s="39"/>
      <c r="B695" s="40"/>
      <c r="C695" s="41"/>
      <c r="D695" s="219" t="s">
        <v>142</v>
      </c>
      <c r="E695" s="41"/>
      <c r="F695" s="226" t="s">
        <v>903</v>
      </c>
      <c r="G695" s="41"/>
      <c r="H695" s="41"/>
      <c r="I695" s="221"/>
      <c r="J695" s="41"/>
      <c r="K695" s="41"/>
      <c r="L695" s="45"/>
      <c r="M695" s="222"/>
      <c r="N695" s="223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142</v>
      </c>
      <c r="AU695" s="18" t="s">
        <v>83</v>
      </c>
    </row>
    <row r="696" s="13" customFormat="1">
      <c r="A696" s="13"/>
      <c r="B696" s="227"/>
      <c r="C696" s="228"/>
      <c r="D696" s="219" t="s">
        <v>144</v>
      </c>
      <c r="E696" s="229" t="s">
        <v>21</v>
      </c>
      <c r="F696" s="230" t="s">
        <v>904</v>
      </c>
      <c r="G696" s="228"/>
      <c r="H696" s="231">
        <v>331</v>
      </c>
      <c r="I696" s="232"/>
      <c r="J696" s="228"/>
      <c r="K696" s="228"/>
      <c r="L696" s="233"/>
      <c r="M696" s="234"/>
      <c r="N696" s="235"/>
      <c r="O696" s="235"/>
      <c r="P696" s="235"/>
      <c r="Q696" s="235"/>
      <c r="R696" s="235"/>
      <c r="S696" s="235"/>
      <c r="T696" s="23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7" t="s">
        <v>144</v>
      </c>
      <c r="AU696" s="237" t="s">
        <v>83</v>
      </c>
      <c r="AV696" s="13" t="s">
        <v>83</v>
      </c>
      <c r="AW696" s="13" t="s">
        <v>34</v>
      </c>
      <c r="AX696" s="13" t="s">
        <v>73</v>
      </c>
      <c r="AY696" s="237" t="s">
        <v>129</v>
      </c>
    </row>
    <row r="697" s="14" customFormat="1">
      <c r="A697" s="14"/>
      <c r="B697" s="238"/>
      <c r="C697" s="239"/>
      <c r="D697" s="219" t="s">
        <v>144</v>
      </c>
      <c r="E697" s="240" t="s">
        <v>21</v>
      </c>
      <c r="F697" s="241" t="s">
        <v>146</v>
      </c>
      <c r="G697" s="239"/>
      <c r="H697" s="242">
        <v>331</v>
      </c>
      <c r="I697" s="243"/>
      <c r="J697" s="239"/>
      <c r="K697" s="239"/>
      <c r="L697" s="244"/>
      <c r="M697" s="245"/>
      <c r="N697" s="246"/>
      <c r="O697" s="246"/>
      <c r="P697" s="246"/>
      <c r="Q697" s="246"/>
      <c r="R697" s="246"/>
      <c r="S697" s="246"/>
      <c r="T697" s="247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8" t="s">
        <v>144</v>
      </c>
      <c r="AU697" s="248" t="s">
        <v>83</v>
      </c>
      <c r="AV697" s="14" t="s">
        <v>136</v>
      </c>
      <c r="AW697" s="14" t="s">
        <v>34</v>
      </c>
      <c r="AX697" s="14" t="s">
        <v>81</v>
      </c>
      <c r="AY697" s="248" t="s">
        <v>129</v>
      </c>
    </row>
    <row r="698" s="2" customFormat="1" ht="21.75" customHeight="1">
      <c r="A698" s="39"/>
      <c r="B698" s="40"/>
      <c r="C698" s="259" t="s">
        <v>905</v>
      </c>
      <c r="D698" s="259" t="s">
        <v>521</v>
      </c>
      <c r="E698" s="260" t="s">
        <v>906</v>
      </c>
      <c r="F698" s="261" t="s">
        <v>907</v>
      </c>
      <c r="G698" s="262" t="s">
        <v>486</v>
      </c>
      <c r="H698" s="263">
        <v>662</v>
      </c>
      <c r="I698" s="264"/>
      <c r="J698" s="265">
        <f>ROUND(I698*H698,2)</f>
        <v>0</v>
      </c>
      <c r="K698" s="261" t="s">
        <v>21</v>
      </c>
      <c r="L698" s="266"/>
      <c r="M698" s="267" t="s">
        <v>21</v>
      </c>
      <c r="N698" s="268" t="s">
        <v>44</v>
      </c>
      <c r="O698" s="85"/>
      <c r="P698" s="215">
        <f>O698*H698</f>
        <v>0</v>
      </c>
      <c r="Q698" s="215">
        <v>1</v>
      </c>
      <c r="R698" s="215">
        <f>Q698*H698</f>
        <v>662</v>
      </c>
      <c r="S698" s="215">
        <v>0</v>
      </c>
      <c r="T698" s="216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7" t="s">
        <v>192</v>
      </c>
      <c r="AT698" s="217" t="s">
        <v>521</v>
      </c>
      <c r="AU698" s="217" t="s">
        <v>83</v>
      </c>
      <c r="AY698" s="18" t="s">
        <v>129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8" t="s">
        <v>81</v>
      </c>
      <c r="BK698" s="218">
        <f>ROUND(I698*H698,2)</f>
        <v>0</v>
      </c>
      <c r="BL698" s="18" t="s">
        <v>136</v>
      </c>
      <c r="BM698" s="217" t="s">
        <v>908</v>
      </c>
    </row>
    <row r="699" s="2" customFormat="1">
      <c r="A699" s="39"/>
      <c r="B699" s="40"/>
      <c r="C699" s="41"/>
      <c r="D699" s="219" t="s">
        <v>138</v>
      </c>
      <c r="E699" s="41"/>
      <c r="F699" s="220" t="s">
        <v>907</v>
      </c>
      <c r="G699" s="41"/>
      <c r="H699" s="41"/>
      <c r="I699" s="221"/>
      <c r="J699" s="41"/>
      <c r="K699" s="41"/>
      <c r="L699" s="45"/>
      <c r="M699" s="222"/>
      <c r="N699" s="223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138</v>
      </c>
      <c r="AU699" s="18" t="s">
        <v>83</v>
      </c>
    </row>
    <row r="700" s="13" customFormat="1">
      <c r="A700" s="13"/>
      <c r="B700" s="227"/>
      <c r="C700" s="228"/>
      <c r="D700" s="219" t="s">
        <v>144</v>
      </c>
      <c r="E700" s="229" t="s">
        <v>21</v>
      </c>
      <c r="F700" s="230" t="s">
        <v>909</v>
      </c>
      <c r="G700" s="228"/>
      <c r="H700" s="231">
        <v>662</v>
      </c>
      <c r="I700" s="232"/>
      <c r="J700" s="228"/>
      <c r="K700" s="228"/>
      <c r="L700" s="233"/>
      <c r="M700" s="234"/>
      <c r="N700" s="235"/>
      <c r="O700" s="235"/>
      <c r="P700" s="235"/>
      <c r="Q700" s="235"/>
      <c r="R700" s="235"/>
      <c r="S700" s="235"/>
      <c r="T700" s="23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7" t="s">
        <v>144</v>
      </c>
      <c r="AU700" s="237" t="s">
        <v>83</v>
      </c>
      <c r="AV700" s="13" t="s">
        <v>83</v>
      </c>
      <c r="AW700" s="13" t="s">
        <v>34</v>
      </c>
      <c r="AX700" s="13" t="s">
        <v>73</v>
      </c>
      <c r="AY700" s="237" t="s">
        <v>129</v>
      </c>
    </row>
    <row r="701" s="14" customFormat="1">
      <c r="A701" s="14"/>
      <c r="B701" s="238"/>
      <c r="C701" s="239"/>
      <c r="D701" s="219" t="s">
        <v>144</v>
      </c>
      <c r="E701" s="240" t="s">
        <v>21</v>
      </c>
      <c r="F701" s="241" t="s">
        <v>146</v>
      </c>
      <c r="G701" s="239"/>
      <c r="H701" s="242">
        <v>662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8" t="s">
        <v>144</v>
      </c>
      <c r="AU701" s="248" t="s">
        <v>83</v>
      </c>
      <c r="AV701" s="14" t="s">
        <v>136</v>
      </c>
      <c r="AW701" s="14" t="s">
        <v>34</v>
      </c>
      <c r="AX701" s="14" t="s">
        <v>81</v>
      </c>
      <c r="AY701" s="248" t="s">
        <v>129</v>
      </c>
    </row>
    <row r="702" s="2" customFormat="1" ht="16.5" customHeight="1">
      <c r="A702" s="39"/>
      <c r="B702" s="40"/>
      <c r="C702" s="206" t="s">
        <v>910</v>
      </c>
      <c r="D702" s="206" t="s">
        <v>131</v>
      </c>
      <c r="E702" s="207" t="s">
        <v>911</v>
      </c>
      <c r="F702" s="208" t="s">
        <v>912</v>
      </c>
      <c r="G702" s="209" t="s">
        <v>134</v>
      </c>
      <c r="H702" s="210">
        <v>6913.2039999999997</v>
      </c>
      <c r="I702" s="211"/>
      <c r="J702" s="212">
        <f>ROUND(I702*H702,2)</f>
        <v>0</v>
      </c>
      <c r="K702" s="208" t="s">
        <v>135</v>
      </c>
      <c r="L702" s="45"/>
      <c r="M702" s="213" t="s">
        <v>21</v>
      </c>
      <c r="N702" s="214" t="s">
        <v>44</v>
      </c>
      <c r="O702" s="85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17" t="s">
        <v>136</v>
      </c>
      <c r="AT702" s="217" t="s">
        <v>131</v>
      </c>
      <c r="AU702" s="217" t="s">
        <v>83</v>
      </c>
      <c r="AY702" s="18" t="s">
        <v>129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18" t="s">
        <v>81</v>
      </c>
      <c r="BK702" s="218">
        <f>ROUND(I702*H702,2)</f>
        <v>0</v>
      </c>
      <c r="BL702" s="18" t="s">
        <v>136</v>
      </c>
      <c r="BM702" s="217" t="s">
        <v>913</v>
      </c>
    </row>
    <row r="703" s="2" customFormat="1">
      <c r="A703" s="39"/>
      <c r="B703" s="40"/>
      <c r="C703" s="41"/>
      <c r="D703" s="219" t="s">
        <v>138</v>
      </c>
      <c r="E703" s="41"/>
      <c r="F703" s="220" t="s">
        <v>914</v>
      </c>
      <c r="G703" s="41"/>
      <c r="H703" s="41"/>
      <c r="I703" s="221"/>
      <c r="J703" s="41"/>
      <c r="K703" s="41"/>
      <c r="L703" s="45"/>
      <c r="M703" s="222"/>
      <c r="N703" s="223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138</v>
      </c>
      <c r="AU703" s="18" t="s">
        <v>83</v>
      </c>
    </row>
    <row r="704" s="2" customFormat="1">
      <c r="A704" s="39"/>
      <c r="B704" s="40"/>
      <c r="C704" s="41"/>
      <c r="D704" s="224" t="s">
        <v>140</v>
      </c>
      <c r="E704" s="41"/>
      <c r="F704" s="225" t="s">
        <v>915</v>
      </c>
      <c r="G704" s="41"/>
      <c r="H704" s="41"/>
      <c r="I704" s="221"/>
      <c r="J704" s="41"/>
      <c r="K704" s="41"/>
      <c r="L704" s="45"/>
      <c r="M704" s="222"/>
      <c r="N704" s="223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140</v>
      </c>
      <c r="AU704" s="18" t="s">
        <v>83</v>
      </c>
    </row>
    <row r="705" s="2" customFormat="1">
      <c r="A705" s="39"/>
      <c r="B705" s="40"/>
      <c r="C705" s="41"/>
      <c r="D705" s="219" t="s">
        <v>142</v>
      </c>
      <c r="E705" s="41"/>
      <c r="F705" s="226" t="s">
        <v>916</v>
      </c>
      <c r="G705" s="41"/>
      <c r="H705" s="41"/>
      <c r="I705" s="221"/>
      <c r="J705" s="41"/>
      <c r="K705" s="41"/>
      <c r="L705" s="45"/>
      <c r="M705" s="222"/>
      <c r="N705" s="223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142</v>
      </c>
      <c r="AU705" s="18" t="s">
        <v>83</v>
      </c>
    </row>
    <row r="706" s="13" customFormat="1">
      <c r="A706" s="13"/>
      <c r="B706" s="227"/>
      <c r="C706" s="228"/>
      <c r="D706" s="219" t="s">
        <v>144</v>
      </c>
      <c r="E706" s="229" t="s">
        <v>21</v>
      </c>
      <c r="F706" s="230" t="s">
        <v>880</v>
      </c>
      <c r="G706" s="228"/>
      <c r="H706" s="231">
        <v>6913.2039999999997</v>
      </c>
      <c r="I706" s="232"/>
      <c r="J706" s="228"/>
      <c r="K706" s="228"/>
      <c r="L706" s="233"/>
      <c r="M706" s="234"/>
      <c r="N706" s="235"/>
      <c r="O706" s="235"/>
      <c r="P706" s="235"/>
      <c r="Q706" s="235"/>
      <c r="R706" s="235"/>
      <c r="S706" s="235"/>
      <c r="T706" s="23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7" t="s">
        <v>144</v>
      </c>
      <c r="AU706" s="237" t="s">
        <v>83</v>
      </c>
      <c r="AV706" s="13" t="s">
        <v>83</v>
      </c>
      <c r="AW706" s="13" t="s">
        <v>34</v>
      </c>
      <c r="AX706" s="13" t="s">
        <v>81</v>
      </c>
      <c r="AY706" s="237" t="s">
        <v>129</v>
      </c>
    </row>
    <row r="707" s="2" customFormat="1" ht="16.5" customHeight="1">
      <c r="A707" s="39"/>
      <c r="B707" s="40"/>
      <c r="C707" s="206" t="s">
        <v>917</v>
      </c>
      <c r="D707" s="206" t="s">
        <v>131</v>
      </c>
      <c r="E707" s="207" t="s">
        <v>918</v>
      </c>
      <c r="F707" s="208" t="s">
        <v>919</v>
      </c>
      <c r="G707" s="209" t="s">
        <v>134</v>
      </c>
      <c r="H707" s="210">
        <v>6847.6760000000004</v>
      </c>
      <c r="I707" s="211"/>
      <c r="J707" s="212">
        <f>ROUND(I707*H707,2)</f>
        <v>0</v>
      </c>
      <c r="K707" s="208" t="s">
        <v>135</v>
      </c>
      <c r="L707" s="45"/>
      <c r="M707" s="213" t="s">
        <v>21</v>
      </c>
      <c r="N707" s="214" t="s">
        <v>44</v>
      </c>
      <c r="O707" s="85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17" t="s">
        <v>136</v>
      </c>
      <c r="AT707" s="217" t="s">
        <v>131</v>
      </c>
      <c r="AU707" s="217" t="s">
        <v>83</v>
      </c>
      <c r="AY707" s="18" t="s">
        <v>129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8" t="s">
        <v>81</v>
      </c>
      <c r="BK707" s="218">
        <f>ROUND(I707*H707,2)</f>
        <v>0</v>
      </c>
      <c r="BL707" s="18" t="s">
        <v>136</v>
      </c>
      <c r="BM707" s="217" t="s">
        <v>920</v>
      </c>
    </row>
    <row r="708" s="2" customFormat="1">
      <c r="A708" s="39"/>
      <c r="B708" s="40"/>
      <c r="C708" s="41"/>
      <c r="D708" s="219" t="s">
        <v>138</v>
      </c>
      <c r="E708" s="41"/>
      <c r="F708" s="220" t="s">
        <v>921</v>
      </c>
      <c r="G708" s="41"/>
      <c r="H708" s="41"/>
      <c r="I708" s="221"/>
      <c r="J708" s="41"/>
      <c r="K708" s="41"/>
      <c r="L708" s="45"/>
      <c r="M708" s="222"/>
      <c r="N708" s="223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138</v>
      </c>
      <c r="AU708" s="18" t="s">
        <v>83</v>
      </c>
    </row>
    <row r="709" s="2" customFormat="1">
      <c r="A709" s="39"/>
      <c r="B709" s="40"/>
      <c r="C709" s="41"/>
      <c r="D709" s="224" t="s">
        <v>140</v>
      </c>
      <c r="E709" s="41"/>
      <c r="F709" s="225" t="s">
        <v>922</v>
      </c>
      <c r="G709" s="41"/>
      <c r="H709" s="41"/>
      <c r="I709" s="221"/>
      <c r="J709" s="41"/>
      <c r="K709" s="41"/>
      <c r="L709" s="45"/>
      <c r="M709" s="222"/>
      <c r="N709" s="223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140</v>
      </c>
      <c r="AU709" s="18" t="s">
        <v>83</v>
      </c>
    </row>
    <row r="710" s="13" customFormat="1">
      <c r="A710" s="13"/>
      <c r="B710" s="227"/>
      <c r="C710" s="228"/>
      <c r="D710" s="219" t="s">
        <v>144</v>
      </c>
      <c r="E710" s="229" t="s">
        <v>21</v>
      </c>
      <c r="F710" s="230" t="s">
        <v>923</v>
      </c>
      <c r="G710" s="228"/>
      <c r="H710" s="231">
        <v>6847.6760000000004</v>
      </c>
      <c r="I710" s="232"/>
      <c r="J710" s="228"/>
      <c r="K710" s="228"/>
      <c r="L710" s="233"/>
      <c r="M710" s="234"/>
      <c r="N710" s="235"/>
      <c r="O710" s="235"/>
      <c r="P710" s="235"/>
      <c r="Q710" s="235"/>
      <c r="R710" s="235"/>
      <c r="S710" s="235"/>
      <c r="T710" s="23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7" t="s">
        <v>144</v>
      </c>
      <c r="AU710" s="237" t="s">
        <v>83</v>
      </c>
      <c r="AV710" s="13" t="s">
        <v>83</v>
      </c>
      <c r="AW710" s="13" t="s">
        <v>34</v>
      </c>
      <c r="AX710" s="13" t="s">
        <v>81</v>
      </c>
      <c r="AY710" s="237" t="s">
        <v>129</v>
      </c>
    </row>
    <row r="711" s="2" customFormat="1" ht="21.75" customHeight="1">
      <c r="A711" s="39"/>
      <c r="B711" s="40"/>
      <c r="C711" s="206" t="s">
        <v>924</v>
      </c>
      <c r="D711" s="206" t="s">
        <v>131</v>
      </c>
      <c r="E711" s="207" t="s">
        <v>925</v>
      </c>
      <c r="F711" s="208" t="s">
        <v>926</v>
      </c>
      <c r="G711" s="209" t="s">
        <v>134</v>
      </c>
      <c r="H711" s="210">
        <v>6552.8000000000002</v>
      </c>
      <c r="I711" s="211"/>
      <c r="J711" s="212">
        <f>ROUND(I711*H711,2)</f>
        <v>0</v>
      </c>
      <c r="K711" s="208" t="s">
        <v>135</v>
      </c>
      <c r="L711" s="45"/>
      <c r="M711" s="213" t="s">
        <v>21</v>
      </c>
      <c r="N711" s="214" t="s">
        <v>44</v>
      </c>
      <c r="O711" s="85"/>
      <c r="P711" s="215">
        <f>O711*H711</f>
        <v>0</v>
      </c>
      <c r="Q711" s="215">
        <v>0</v>
      </c>
      <c r="R711" s="215">
        <f>Q711*H711</f>
        <v>0</v>
      </c>
      <c r="S711" s="215">
        <v>0</v>
      </c>
      <c r="T711" s="21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7" t="s">
        <v>136</v>
      </c>
      <c r="AT711" s="217" t="s">
        <v>131</v>
      </c>
      <c r="AU711" s="217" t="s">
        <v>83</v>
      </c>
      <c r="AY711" s="18" t="s">
        <v>129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8" t="s">
        <v>81</v>
      </c>
      <c r="BK711" s="218">
        <f>ROUND(I711*H711,2)</f>
        <v>0</v>
      </c>
      <c r="BL711" s="18" t="s">
        <v>136</v>
      </c>
      <c r="BM711" s="217" t="s">
        <v>927</v>
      </c>
    </row>
    <row r="712" s="2" customFormat="1">
      <c r="A712" s="39"/>
      <c r="B712" s="40"/>
      <c r="C712" s="41"/>
      <c r="D712" s="219" t="s">
        <v>138</v>
      </c>
      <c r="E712" s="41"/>
      <c r="F712" s="220" t="s">
        <v>928</v>
      </c>
      <c r="G712" s="41"/>
      <c r="H712" s="41"/>
      <c r="I712" s="221"/>
      <c r="J712" s="41"/>
      <c r="K712" s="41"/>
      <c r="L712" s="45"/>
      <c r="M712" s="222"/>
      <c r="N712" s="223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138</v>
      </c>
      <c r="AU712" s="18" t="s">
        <v>83</v>
      </c>
    </row>
    <row r="713" s="2" customFormat="1">
      <c r="A713" s="39"/>
      <c r="B713" s="40"/>
      <c r="C713" s="41"/>
      <c r="D713" s="224" t="s">
        <v>140</v>
      </c>
      <c r="E713" s="41"/>
      <c r="F713" s="225" t="s">
        <v>929</v>
      </c>
      <c r="G713" s="41"/>
      <c r="H713" s="41"/>
      <c r="I713" s="221"/>
      <c r="J713" s="41"/>
      <c r="K713" s="41"/>
      <c r="L713" s="45"/>
      <c r="M713" s="222"/>
      <c r="N713" s="223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140</v>
      </c>
      <c r="AU713" s="18" t="s">
        <v>83</v>
      </c>
    </row>
    <row r="714" s="2" customFormat="1">
      <c r="A714" s="39"/>
      <c r="B714" s="40"/>
      <c r="C714" s="41"/>
      <c r="D714" s="219" t="s">
        <v>142</v>
      </c>
      <c r="E714" s="41"/>
      <c r="F714" s="226" t="s">
        <v>930</v>
      </c>
      <c r="G714" s="41"/>
      <c r="H714" s="41"/>
      <c r="I714" s="221"/>
      <c r="J714" s="41"/>
      <c r="K714" s="41"/>
      <c r="L714" s="45"/>
      <c r="M714" s="222"/>
      <c r="N714" s="223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142</v>
      </c>
      <c r="AU714" s="18" t="s">
        <v>83</v>
      </c>
    </row>
    <row r="715" s="13" customFormat="1">
      <c r="A715" s="13"/>
      <c r="B715" s="227"/>
      <c r="C715" s="228"/>
      <c r="D715" s="219" t="s">
        <v>144</v>
      </c>
      <c r="E715" s="229" t="s">
        <v>21</v>
      </c>
      <c r="F715" s="230" t="s">
        <v>931</v>
      </c>
      <c r="G715" s="228"/>
      <c r="H715" s="231">
        <v>406.39999999999998</v>
      </c>
      <c r="I715" s="232"/>
      <c r="J715" s="228"/>
      <c r="K715" s="228"/>
      <c r="L715" s="233"/>
      <c r="M715" s="234"/>
      <c r="N715" s="235"/>
      <c r="O715" s="235"/>
      <c r="P715" s="235"/>
      <c r="Q715" s="235"/>
      <c r="R715" s="235"/>
      <c r="S715" s="235"/>
      <c r="T715" s="23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7" t="s">
        <v>144</v>
      </c>
      <c r="AU715" s="237" t="s">
        <v>83</v>
      </c>
      <c r="AV715" s="13" t="s">
        <v>83</v>
      </c>
      <c r="AW715" s="13" t="s">
        <v>34</v>
      </c>
      <c r="AX715" s="13" t="s">
        <v>73</v>
      </c>
      <c r="AY715" s="237" t="s">
        <v>129</v>
      </c>
    </row>
    <row r="716" s="15" customFormat="1">
      <c r="A716" s="15"/>
      <c r="B716" s="249"/>
      <c r="C716" s="250"/>
      <c r="D716" s="219" t="s">
        <v>144</v>
      </c>
      <c r="E716" s="251" t="s">
        <v>21</v>
      </c>
      <c r="F716" s="252" t="s">
        <v>932</v>
      </c>
      <c r="G716" s="250"/>
      <c r="H716" s="251" t="s">
        <v>21</v>
      </c>
      <c r="I716" s="253"/>
      <c r="J716" s="250"/>
      <c r="K716" s="250"/>
      <c r="L716" s="254"/>
      <c r="M716" s="255"/>
      <c r="N716" s="256"/>
      <c r="O716" s="256"/>
      <c r="P716" s="256"/>
      <c r="Q716" s="256"/>
      <c r="R716" s="256"/>
      <c r="S716" s="256"/>
      <c r="T716" s="25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8" t="s">
        <v>144</v>
      </c>
      <c r="AU716" s="258" t="s">
        <v>83</v>
      </c>
      <c r="AV716" s="15" t="s">
        <v>81</v>
      </c>
      <c r="AW716" s="15" t="s">
        <v>34</v>
      </c>
      <c r="AX716" s="15" t="s">
        <v>73</v>
      </c>
      <c r="AY716" s="258" t="s">
        <v>129</v>
      </c>
    </row>
    <row r="717" s="13" customFormat="1">
      <c r="A717" s="13"/>
      <c r="B717" s="227"/>
      <c r="C717" s="228"/>
      <c r="D717" s="219" t="s">
        <v>144</v>
      </c>
      <c r="E717" s="229" t="s">
        <v>21</v>
      </c>
      <c r="F717" s="230" t="s">
        <v>933</v>
      </c>
      <c r="G717" s="228"/>
      <c r="H717" s="231">
        <v>5512.5</v>
      </c>
      <c r="I717" s="232"/>
      <c r="J717" s="228"/>
      <c r="K717" s="228"/>
      <c r="L717" s="233"/>
      <c r="M717" s="234"/>
      <c r="N717" s="235"/>
      <c r="O717" s="235"/>
      <c r="P717" s="235"/>
      <c r="Q717" s="235"/>
      <c r="R717" s="235"/>
      <c r="S717" s="235"/>
      <c r="T717" s="23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7" t="s">
        <v>144</v>
      </c>
      <c r="AU717" s="237" t="s">
        <v>83</v>
      </c>
      <c r="AV717" s="13" t="s">
        <v>83</v>
      </c>
      <c r="AW717" s="13" t="s">
        <v>34</v>
      </c>
      <c r="AX717" s="13" t="s">
        <v>73</v>
      </c>
      <c r="AY717" s="237" t="s">
        <v>129</v>
      </c>
    </row>
    <row r="718" s="13" customFormat="1">
      <c r="A718" s="13"/>
      <c r="B718" s="227"/>
      <c r="C718" s="228"/>
      <c r="D718" s="219" t="s">
        <v>144</v>
      </c>
      <c r="E718" s="229" t="s">
        <v>21</v>
      </c>
      <c r="F718" s="230" t="s">
        <v>934</v>
      </c>
      <c r="G718" s="228"/>
      <c r="H718" s="231">
        <v>7.9000000000000004</v>
      </c>
      <c r="I718" s="232"/>
      <c r="J718" s="228"/>
      <c r="K718" s="228"/>
      <c r="L718" s="233"/>
      <c r="M718" s="234"/>
      <c r="N718" s="235"/>
      <c r="O718" s="235"/>
      <c r="P718" s="235"/>
      <c r="Q718" s="235"/>
      <c r="R718" s="235"/>
      <c r="S718" s="235"/>
      <c r="T718" s="23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7" t="s">
        <v>144</v>
      </c>
      <c r="AU718" s="237" t="s">
        <v>83</v>
      </c>
      <c r="AV718" s="13" t="s">
        <v>83</v>
      </c>
      <c r="AW718" s="13" t="s">
        <v>34</v>
      </c>
      <c r="AX718" s="13" t="s">
        <v>73</v>
      </c>
      <c r="AY718" s="237" t="s">
        <v>129</v>
      </c>
    </row>
    <row r="719" s="13" customFormat="1">
      <c r="A719" s="13"/>
      <c r="B719" s="227"/>
      <c r="C719" s="228"/>
      <c r="D719" s="219" t="s">
        <v>144</v>
      </c>
      <c r="E719" s="229" t="s">
        <v>21</v>
      </c>
      <c r="F719" s="230" t="s">
        <v>935</v>
      </c>
      <c r="G719" s="228"/>
      <c r="H719" s="231">
        <v>50</v>
      </c>
      <c r="I719" s="232"/>
      <c r="J719" s="228"/>
      <c r="K719" s="228"/>
      <c r="L719" s="233"/>
      <c r="M719" s="234"/>
      <c r="N719" s="235"/>
      <c r="O719" s="235"/>
      <c r="P719" s="235"/>
      <c r="Q719" s="235"/>
      <c r="R719" s="235"/>
      <c r="S719" s="235"/>
      <c r="T719" s="23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7" t="s">
        <v>144</v>
      </c>
      <c r="AU719" s="237" t="s">
        <v>83</v>
      </c>
      <c r="AV719" s="13" t="s">
        <v>83</v>
      </c>
      <c r="AW719" s="13" t="s">
        <v>34</v>
      </c>
      <c r="AX719" s="13" t="s">
        <v>73</v>
      </c>
      <c r="AY719" s="237" t="s">
        <v>129</v>
      </c>
    </row>
    <row r="720" s="13" customFormat="1">
      <c r="A720" s="13"/>
      <c r="B720" s="227"/>
      <c r="C720" s="228"/>
      <c r="D720" s="219" t="s">
        <v>144</v>
      </c>
      <c r="E720" s="229" t="s">
        <v>21</v>
      </c>
      <c r="F720" s="230" t="s">
        <v>936</v>
      </c>
      <c r="G720" s="228"/>
      <c r="H720" s="231">
        <v>86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7" t="s">
        <v>144</v>
      </c>
      <c r="AU720" s="237" t="s">
        <v>83</v>
      </c>
      <c r="AV720" s="13" t="s">
        <v>83</v>
      </c>
      <c r="AW720" s="13" t="s">
        <v>34</v>
      </c>
      <c r="AX720" s="13" t="s">
        <v>73</v>
      </c>
      <c r="AY720" s="237" t="s">
        <v>129</v>
      </c>
    </row>
    <row r="721" s="13" customFormat="1">
      <c r="A721" s="13"/>
      <c r="B721" s="227"/>
      <c r="C721" s="228"/>
      <c r="D721" s="219" t="s">
        <v>144</v>
      </c>
      <c r="E721" s="229" t="s">
        <v>21</v>
      </c>
      <c r="F721" s="230" t="s">
        <v>937</v>
      </c>
      <c r="G721" s="228"/>
      <c r="H721" s="231">
        <v>98</v>
      </c>
      <c r="I721" s="232"/>
      <c r="J721" s="228"/>
      <c r="K721" s="228"/>
      <c r="L721" s="233"/>
      <c r="M721" s="234"/>
      <c r="N721" s="235"/>
      <c r="O721" s="235"/>
      <c r="P721" s="235"/>
      <c r="Q721" s="235"/>
      <c r="R721" s="235"/>
      <c r="S721" s="235"/>
      <c r="T721" s="23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7" t="s">
        <v>144</v>
      </c>
      <c r="AU721" s="237" t="s">
        <v>83</v>
      </c>
      <c r="AV721" s="13" t="s">
        <v>83</v>
      </c>
      <c r="AW721" s="13" t="s">
        <v>34</v>
      </c>
      <c r="AX721" s="13" t="s">
        <v>73</v>
      </c>
      <c r="AY721" s="237" t="s">
        <v>129</v>
      </c>
    </row>
    <row r="722" s="13" customFormat="1">
      <c r="A722" s="13"/>
      <c r="B722" s="227"/>
      <c r="C722" s="228"/>
      <c r="D722" s="219" t="s">
        <v>144</v>
      </c>
      <c r="E722" s="229" t="s">
        <v>21</v>
      </c>
      <c r="F722" s="230" t="s">
        <v>938</v>
      </c>
      <c r="G722" s="228"/>
      <c r="H722" s="231">
        <v>125</v>
      </c>
      <c r="I722" s="232"/>
      <c r="J722" s="228"/>
      <c r="K722" s="228"/>
      <c r="L722" s="233"/>
      <c r="M722" s="234"/>
      <c r="N722" s="235"/>
      <c r="O722" s="235"/>
      <c r="P722" s="235"/>
      <c r="Q722" s="235"/>
      <c r="R722" s="235"/>
      <c r="S722" s="235"/>
      <c r="T722" s="23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7" t="s">
        <v>144</v>
      </c>
      <c r="AU722" s="237" t="s">
        <v>83</v>
      </c>
      <c r="AV722" s="13" t="s">
        <v>83</v>
      </c>
      <c r="AW722" s="13" t="s">
        <v>34</v>
      </c>
      <c r="AX722" s="13" t="s">
        <v>73</v>
      </c>
      <c r="AY722" s="237" t="s">
        <v>129</v>
      </c>
    </row>
    <row r="723" s="13" customFormat="1">
      <c r="A723" s="13"/>
      <c r="B723" s="227"/>
      <c r="C723" s="228"/>
      <c r="D723" s="219" t="s">
        <v>144</v>
      </c>
      <c r="E723" s="229" t="s">
        <v>21</v>
      </c>
      <c r="F723" s="230" t="s">
        <v>939</v>
      </c>
      <c r="G723" s="228"/>
      <c r="H723" s="231">
        <v>112</v>
      </c>
      <c r="I723" s="232"/>
      <c r="J723" s="228"/>
      <c r="K723" s="228"/>
      <c r="L723" s="233"/>
      <c r="M723" s="234"/>
      <c r="N723" s="235"/>
      <c r="O723" s="235"/>
      <c r="P723" s="235"/>
      <c r="Q723" s="235"/>
      <c r="R723" s="235"/>
      <c r="S723" s="235"/>
      <c r="T723" s="23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7" t="s">
        <v>144</v>
      </c>
      <c r="AU723" s="237" t="s">
        <v>83</v>
      </c>
      <c r="AV723" s="13" t="s">
        <v>83</v>
      </c>
      <c r="AW723" s="13" t="s">
        <v>34</v>
      </c>
      <c r="AX723" s="13" t="s">
        <v>73</v>
      </c>
      <c r="AY723" s="237" t="s">
        <v>129</v>
      </c>
    </row>
    <row r="724" s="13" customFormat="1">
      <c r="A724" s="13"/>
      <c r="B724" s="227"/>
      <c r="C724" s="228"/>
      <c r="D724" s="219" t="s">
        <v>144</v>
      </c>
      <c r="E724" s="229" t="s">
        <v>21</v>
      </c>
      <c r="F724" s="230" t="s">
        <v>940</v>
      </c>
      <c r="G724" s="228"/>
      <c r="H724" s="231">
        <v>12</v>
      </c>
      <c r="I724" s="232"/>
      <c r="J724" s="228"/>
      <c r="K724" s="228"/>
      <c r="L724" s="233"/>
      <c r="M724" s="234"/>
      <c r="N724" s="235"/>
      <c r="O724" s="235"/>
      <c r="P724" s="235"/>
      <c r="Q724" s="235"/>
      <c r="R724" s="235"/>
      <c r="S724" s="235"/>
      <c r="T724" s="23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7" t="s">
        <v>144</v>
      </c>
      <c r="AU724" s="237" t="s">
        <v>83</v>
      </c>
      <c r="AV724" s="13" t="s">
        <v>83</v>
      </c>
      <c r="AW724" s="13" t="s">
        <v>34</v>
      </c>
      <c r="AX724" s="13" t="s">
        <v>73</v>
      </c>
      <c r="AY724" s="237" t="s">
        <v>129</v>
      </c>
    </row>
    <row r="725" s="13" customFormat="1">
      <c r="A725" s="13"/>
      <c r="B725" s="227"/>
      <c r="C725" s="228"/>
      <c r="D725" s="219" t="s">
        <v>144</v>
      </c>
      <c r="E725" s="229" t="s">
        <v>21</v>
      </c>
      <c r="F725" s="230" t="s">
        <v>941</v>
      </c>
      <c r="G725" s="228"/>
      <c r="H725" s="231">
        <v>12</v>
      </c>
      <c r="I725" s="232"/>
      <c r="J725" s="228"/>
      <c r="K725" s="228"/>
      <c r="L725" s="233"/>
      <c r="M725" s="234"/>
      <c r="N725" s="235"/>
      <c r="O725" s="235"/>
      <c r="P725" s="235"/>
      <c r="Q725" s="235"/>
      <c r="R725" s="235"/>
      <c r="S725" s="235"/>
      <c r="T725" s="23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7" t="s">
        <v>144</v>
      </c>
      <c r="AU725" s="237" t="s">
        <v>83</v>
      </c>
      <c r="AV725" s="13" t="s">
        <v>83</v>
      </c>
      <c r="AW725" s="13" t="s">
        <v>34</v>
      </c>
      <c r="AX725" s="13" t="s">
        <v>73</v>
      </c>
      <c r="AY725" s="237" t="s">
        <v>129</v>
      </c>
    </row>
    <row r="726" s="13" customFormat="1">
      <c r="A726" s="13"/>
      <c r="B726" s="227"/>
      <c r="C726" s="228"/>
      <c r="D726" s="219" t="s">
        <v>144</v>
      </c>
      <c r="E726" s="229" t="s">
        <v>21</v>
      </c>
      <c r="F726" s="230" t="s">
        <v>942</v>
      </c>
      <c r="G726" s="228"/>
      <c r="H726" s="231">
        <v>12</v>
      </c>
      <c r="I726" s="232"/>
      <c r="J726" s="228"/>
      <c r="K726" s="228"/>
      <c r="L726" s="233"/>
      <c r="M726" s="234"/>
      <c r="N726" s="235"/>
      <c r="O726" s="235"/>
      <c r="P726" s="235"/>
      <c r="Q726" s="235"/>
      <c r="R726" s="235"/>
      <c r="S726" s="235"/>
      <c r="T726" s="23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7" t="s">
        <v>144</v>
      </c>
      <c r="AU726" s="237" t="s">
        <v>83</v>
      </c>
      <c r="AV726" s="13" t="s">
        <v>83</v>
      </c>
      <c r="AW726" s="13" t="s">
        <v>34</v>
      </c>
      <c r="AX726" s="13" t="s">
        <v>73</v>
      </c>
      <c r="AY726" s="237" t="s">
        <v>129</v>
      </c>
    </row>
    <row r="727" s="13" customFormat="1">
      <c r="A727" s="13"/>
      <c r="B727" s="227"/>
      <c r="C727" s="228"/>
      <c r="D727" s="219" t="s">
        <v>144</v>
      </c>
      <c r="E727" s="229" t="s">
        <v>21</v>
      </c>
      <c r="F727" s="230" t="s">
        <v>943</v>
      </c>
      <c r="G727" s="228"/>
      <c r="H727" s="231">
        <v>12</v>
      </c>
      <c r="I727" s="232"/>
      <c r="J727" s="228"/>
      <c r="K727" s="228"/>
      <c r="L727" s="233"/>
      <c r="M727" s="234"/>
      <c r="N727" s="235"/>
      <c r="O727" s="235"/>
      <c r="P727" s="235"/>
      <c r="Q727" s="235"/>
      <c r="R727" s="235"/>
      <c r="S727" s="235"/>
      <c r="T727" s="23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7" t="s">
        <v>144</v>
      </c>
      <c r="AU727" s="237" t="s">
        <v>83</v>
      </c>
      <c r="AV727" s="13" t="s">
        <v>83</v>
      </c>
      <c r="AW727" s="13" t="s">
        <v>34</v>
      </c>
      <c r="AX727" s="13" t="s">
        <v>73</v>
      </c>
      <c r="AY727" s="237" t="s">
        <v>129</v>
      </c>
    </row>
    <row r="728" s="13" customFormat="1">
      <c r="A728" s="13"/>
      <c r="B728" s="227"/>
      <c r="C728" s="228"/>
      <c r="D728" s="219" t="s">
        <v>144</v>
      </c>
      <c r="E728" s="229" t="s">
        <v>21</v>
      </c>
      <c r="F728" s="230" t="s">
        <v>944</v>
      </c>
      <c r="G728" s="228"/>
      <c r="H728" s="231">
        <v>12</v>
      </c>
      <c r="I728" s="232"/>
      <c r="J728" s="228"/>
      <c r="K728" s="228"/>
      <c r="L728" s="233"/>
      <c r="M728" s="234"/>
      <c r="N728" s="235"/>
      <c r="O728" s="235"/>
      <c r="P728" s="235"/>
      <c r="Q728" s="235"/>
      <c r="R728" s="235"/>
      <c r="S728" s="235"/>
      <c r="T728" s="23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7" t="s">
        <v>144</v>
      </c>
      <c r="AU728" s="237" t="s">
        <v>83</v>
      </c>
      <c r="AV728" s="13" t="s">
        <v>83</v>
      </c>
      <c r="AW728" s="13" t="s">
        <v>34</v>
      </c>
      <c r="AX728" s="13" t="s">
        <v>73</v>
      </c>
      <c r="AY728" s="237" t="s">
        <v>129</v>
      </c>
    </row>
    <row r="729" s="13" customFormat="1">
      <c r="A729" s="13"/>
      <c r="B729" s="227"/>
      <c r="C729" s="228"/>
      <c r="D729" s="219" t="s">
        <v>144</v>
      </c>
      <c r="E729" s="229" t="s">
        <v>21</v>
      </c>
      <c r="F729" s="230" t="s">
        <v>945</v>
      </c>
      <c r="G729" s="228"/>
      <c r="H729" s="231">
        <v>83</v>
      </c>
      <c r="I729" s="232"/>
      <c r="J729" s="228"/>
      <c r="K729" s="228"/>
      <c r="L729" s="233"/>
      <c r="M729" s="234"/>
      <c r="N729" s="235"/>
      <c r="O729" s="235"/>
      <c r="P729" s="235"/>
      <c r="Q729" s="235"/>
      <c r="R729" s="235"/>
      <c r="S729" s="235"/>
      <c r="T729" s="23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7" t="s">
        <v>144</v>
      </c>
      <c r="AU729" s="237" t="s">
        <v>83</v>
      </c>
      <c r="AV729" s="13" t="s">
        <v>83</v>
      </c>
      <c r="AW729" s="13" t="s">
        <v>34</v>
      </c>
      <c r="AX729" s="13" t="s">
        <v>73</v>
      </c>
      <c r="AY729" s="237" t="s">
        <v>129</v>
      </c>
    </row>
    <row r="730" s="13" customFormat="1">
      <c r="A730" s="13"/>
      <c r="B730" s="227"/>
      <c r="C730" s="228"/>
      <c r="D730" s="219" t="s">
        <v>144</v>
      </c>
      <c r="E730" s="229" t="s">
        <v>21</v>
      </c>
      <c r="F730" s="230" t="s">
        <v>946</v>
      </c>
      <c r="G730" s="228"/>
      <c r="H730" s="231">
        <v>12</v>
      </c>
      <c r="I730" s="232"/>
      <c r="J730" s="228"/>
      <c r="K730" s="228"/>
      <c r="L730" s="233"/>
      <c r="M730" s="234"/>
      <c r="N730" s="235"/>
      <c r="O730" s="235"/>
      <c r="P730" s="235"/>
      <c r="Q730" s="235"/>
      <c r="R730" s="235"/>
      <c r="S730" s="235"/>
      <c r="T730" s="23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7" t="s">
        <v>144</v>
      </c>
      <c r="AU730" s="237" t="s">
        <v>83</v>
      </c>
      <c r="AV730" s="13" t="s">
        <v>83</v>
      </c>
      <c r="AW730" s="13" t="s">
        <v>34</v>
      </c>
      <c r="AX730" s="13" t="s">
        <v>73</v>
      </c>
      <c r="AY730" s="237" t="s">
        <v>129</v>
      </c>
    </row>
    <row r="731" s="14" customFormat="1">
      <c r="A731" s="14"/>
      <c r="B731" s="238"/>
      <c r="C731" s="239"/>
      <c r="D731" s="219" t="s">
        <v>144</v>
      </c>
      <c r="E731" s="240" t="s">
        <v>92</v>
      </c>
      <c r="F731" s="241" t="s">
        <v>146</v>
      </c>
      <c r="G731" s="239"/>
      <c r="H731" s="242">
        <v>6552.8000000000002</v>
      </c>
      <c r="I731" s="243"/>
      <c r="J731" s="239"/>
      <c r="K731" s="239"/>
      <c r="L731" s="244"/>
      <c r="M731" s="245"/>
      <c r="N731" s="246"/>
      <c r="O731" s="246"/>
      <c r="P731" s="246"/>
      <c r="Q731" s="246"/>
      <c r="R731" s="246"/>
      <c r="S731" s="246"/>
      <c r="T731" s="24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8" t="s">
        <v>144</v>
      </c>
      <c r="AU731" s="248" t="s">
        <v>83</v>
      </c>
      <c r="AV731" s="14" t="s">
        <v>136</v>
      </c>
      <c r="AW731" s="14" t="s">
        <v>34</v>
      </c>
      <c r="AX731" s="14" t="s">
        <v>81</v>
      </c>
      <c r="AY731" s="248" t="s">
        <v>129</v>
      </c>
    </row>
    <row r="732" s="2" customFormat="1" ht="16.5" customHeight="1">
      <c r="A732" s="39"/>
      <c r="B732" s="40"/>
      <c r="C732" s="206" t="s">
        <v>947</v>
      </c>
      <c r="D732" s="206" t="s">
        <v>131</v>
      </c>
      <c r="E732" s="207" t="s">
        <v>948</v>
      </c>
      <c r="F732" s="208" t="s">
        <v>949</v>
      </c>
      <c r="G732" s="209" t="s">
        <v>134</v>
      </c>
      <c r="H732" s="210">
        <v>6</v>
      </c>
      <c r="I732" s="211"/>
      <c r="J732" s="212">
        <f>ROUND(I732*H732,2)</f>
        <v>0</v>
      </c>
      <c r="K732" s="208" t="s">
        <v>135</v>
      </c>
      <c r="L732" s="45"/>
      <c r="M732" s="213" t="s">
        <v>21</v>
      </c>
      <c r="N732" s="214" t="s">
        <v>44</v>
      </c>
      <c r="O732" s="85"/>
      <c r="P732" s="215">
        <f>O732*H732</f>
        <v>0</v>
      </c>
      <c r="Q732" s="215">
        <v>0.084250000000000005</v>
      </c>
      <c r="R732" s="215">
        <f>Q732*H732</f>
        <v>0.50550000000000006</v>
      </c>
      <c r="S732" s="215">
        <v>0</v>
      </c>
      <c r="T732" s="216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7" t="s">
        <v>136</v>
      </c>
      <c r="AT732" s="217" t="s">
        <v>131</v>
      </c>
      <c r="AU732" s="217" t="s">
        <v>83</v>
      </c>
      <c r="AY732" s="18" t="s">
        <v>129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8" t="s">
        <v>81</v>
      </c>
      <c r="BK732" s="218">
        <f>ROUND(I732*H732,2)</f>
        <v>0</v>
      </c>
      <c r="BL732" s="18" t="s">
        <v>136</v>
      </c>
      <c r="BM732" s="217" t="s">
        <v>950</v>
      </c>
    </row>
    <row r="733" s="2" customFormat="1">
      <c r="A733" s="39"/>
      <c r="B733" s="40"/>
      <c r="C733" s="41"/>
      <c r="D733" s="219" t="s">
        <v>138</v>
      </c>
      <c r="E733" s="41"/>
      <c r="F733" s="220" t="s">
        <v>951</v>
      </c>
      <c r="G733" s="41"/>
      <c r="H733" s="41"/>
      <c r="I733" s="221"/>
      <c r="J733" s="41"/>
      <c r="K733" s="41"/>
      <c r="L733" s="45"/>
      <c r="M733" s="222"/>
      <c r="N733" s="223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138</v>
      </c>
      <c r="AU733" s="18" t="s">
        <v>83</v>
      </c>
    </row>
    <row r="734" s="2" customFormat="1">
      <c r="A734" s="39"/>
      <c r="B734" s="40"/>
      <c r="C734" s="41"/>
      <c r="D734" s="224" t="s">
        <v>140</v>
      </c>
      <c r="E734" s="41"/>
      <c r="F734" s="225" t="s">
        <v>952</v>
      </c>
      <c r="G734" s="41"/>
      <c r="H734" s="41"/>
      <c r="I734" s="221"/>
      <c r="J734" s="41"/>
      <c r="K734" s="41"/>
      <c r="L734" s="45"/>
      <c r="M734" s="222"/>
      <c r="N734" s="223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140</v>
      </c>
      <c r="AU734" s="18" t="s">
        <v>83</v>
      </c>
    </row>
    <row r="735" s="2" customFormat="1">
      <c r="A735" s="39"/>
      <c r="B735" s="40"/>
      <c r="C735" s="41"/>
      <c r="D735" s="219" t="s">
        <v>142</v>
      </c>
      <c r="E735" s="41"/>
      <c r="F735" s="226" t="s">
        <v>953</v>
      </c>
      <c r="G735" s="41"/>
      <c r="H735" s="41"/>
      <c r="I735" s="221"/>
      <c r="J735" s="41"/>
      <c r="K735" s="41"/>
      <c r="L735" s="45"/>
      <c r="M735" s="222"/>
      <c r="N735" s="223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142</v>
      </c>
      <c r="AU735" s="18" t="s">
        <v>83</v>
      </c>
    </row>
    <row r="736" s="13" customFormat="1">
      <c r="A736" s="13"/>
      <c r="B736" s="227"/>
      <c r="C736" s="228"/>
      <c r="D736" s="219" t="s">
        <v>144</v>
      </c>
      <c r="E736" s="229" t="s">
        <v>21</v>
      </c>
      <c r="F736" s="230" t="s">
        <v>214</v>
      </c>
      <c r="G736" s="228"/>
      <c r="H736" s="231">
        <v>6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144</v>
      </c>
      <c r="AU736" s="237" t="s">
        <v>83</v>
      </c>
      <c r="AV736" s="13" t="s">
        <v>83</v>
      </c>
      <c r="AW736" s="13" t="s">
        <v>34</v>
      </c>
      <c r="AX736" s="13" t="s">
        <v>73</v>
      </c>
      <c r="AY736" s="237" t="s">
        <v>129</v>
      </c>
    </row>
    <row r="737" s="14" customFormat="1">
      <c r="A737" s="14"/>
      <c r="B737" s="238"/>
      <c r="C737" s="239"/>
      <c r="D737" s="219" t="s">
        <v>144</v>
      </c>
      <c r="E737" s="240" t="s">
        <v>21</v>
      </c>
      <c r="F737" s="241" t="s">
        <v>146</v>
      </c>
      <c r="G737" s="239"/>
      <c r="H737" s="242">
        <v>6</v>
      </c>
      <c r="I737" s="243"/>
      <c r="J737" s="239"/>
      <c r="K737" s="239"/>
      <c r="L737" s="244"/>
      <c r="M737" s="245"/>
      <c r="N737" s="246"/>
      <c r="O737" s="246"/>
      <c r="P737" s="246"/>
      <c r="Q737" s="246"/>
      <c r="R737" s="246"/>
      <c r="S737" s="246"/>
      <c r="T737" s="24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8" t="s">
        <v>144</v>
      </c>
      <c r="AU737" s="248" t="s">
        <v>83</v>
      </c>
      <c r="AV737" s="14" t="s">
        <v>136</v>
      </c>
      <c r="AW737" s="14" t="s">
        <v>34</v>
      </c>
      <c r="AX737" s="14" t="s">
        <v>81</v>
      </c>
      <c r="AY737" s="248" t="s">
        <v>129</v>
      </c>
    </row>
    <row r="738" s="12" customFormat="1" ht="22.8" customHeight="1">
      <c r="A738" s="12"/>
      <c r="B738" s="190"/>
      <c r="C738" s="191"/>
      <c r="D738" s="192" t="s">
        <v>72</v>
      </c>
      <c r="E738" s="204" t="s">
        <v>192</v>
      </c>
      <c r="F738" s="204" t="s">
        <v>954</v>
      </c>
      <c r="G738" s="191"/>
      <c r="H738" s="191"/>
      <c r="I738" s="194"/>
      <c r="J738" s="205">
        <f>BK738</f>
        <v>0</v>
      </c>
      <c r="K738" s="191"/>
      <c r="L738" s="196"/>
      <c r="M738" s="197"/>
      <c r="N738" s="198"/>
      <c r="O738" s="198"/>
      <c r="P738" s="199">
        <f>SUM(P739:P783)</f>
        <v>0</v>
      </c>
      <c r="Q738" s="198"/>
      <c r="R738" s="199">
        <f>SUM(R739:R783)</f>
        <v>1.8153220000000001</v>
      </c>
      <c r="S738" s="198"/>
      <c r="T738" s="200">
        <f>SUM(T739:T783)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1" t="s">
        <v>81</v>
      </c>
      <c r="AT738" s="202" t="s">
        <v>72</v>
      </c>
      <c r="AU738" s="202" t="s">
        <v>81</v>
      </c>
      <c r="AY738" s="201" t="s">
        <v>129</v>
      </c>
      <c r="BK738" s="203">
        <f>SUM(BK739:BK783)</f>
        <v>0</v>
      </c>
    </row>
    <row r="739" s="2" customFormat="1" ht="16.5" customHeight="1">
      <c r="A739" s="39"/>
      <c r="B739" s="40"/>
      <c r="C739" s="206" t="s">
        <v>955</v>
      </c>
      <c r="D739" s="206" t="s">
        <v>131</v>
      </c>
      <c r="E739" s="207" t="s">
        <v>956</v>
      </c>
      <c r="F739" s="208" t="s">
        <v>957</v>
      </c>
      <c r="G739" s="209" t="s">
        <v>646</v>
      </c>
      <c r="H739" s="210">
        <v>3</v>
      </c>
      <c r="I739" s="211"/>
      <c r="J739" s="212">
        <f>ROUND(I739*H739,2)</f>
        <v>0</v>
      </c>
      <c r="K739" s="208" t="s">
        <v>958</v>
      </c>
      <c r="L739" s="45"/>
      <c r="M739" s="213" t="s">
        <v>21</v>
      </c>
      <c r="N739" s="214" t="s">
        <v>44</v>
      </c>
      <c r="O739" s="85"/>
      <c r="P739" s="215">
        <f>O739*H739</f>
        <v>0</v>
      </c>
      <c r="Q739" s="215">
        <v>1.0000000000000001E-05</v>
      </c>
      <c r="R739" s="215">
        <f>Q739*H739</f>
        <v>3.0000000000000004E-05</v>
      </c>
      <c r="S739" s="215">
        <v>0</v>
      </c>
      <c r="T739" s="216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7" t="s">
        <v>136</v>
      </c>
      <c r="AT739" s="217" t="s">
        <v>131</v>
      </c>
      <c r="AU739" s="217" t="s">
        <v>83</v>
      </c>
      <c r="AY739" s="18" t="s">
        <v>129</v>
      </c>
      <c r="BE739" s="218">
        <f>IF(N739="základní",J739,0)</f>
        <v>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8" t="s">
        <v>81</v>
      </c>
      <c r="BK739" s="218">
        <f>ROUND(I739*H739,2)</f>
        <v>0</v>
      </c>
      <c r="BL739" s="18" t="s">
        <v>136</v>
      </c>
      <c r="BM739" s="217" t="s">
        <v>959</v>
      </c>
    </row>
    <row r="740" s="2" customFormat="1">
      <c r="A740" s="39"/>
      <c r="B740" s="40"/>
      <c r="C740" s="41"/>
      <c r="D740" s="219" t="s">
        <v>138</v>
      </c>
      <c r="E740" s="41"/>
      <c r="F740" s="220" t="s">
        <v>960</v>
      </c>
      <c r="G740" s="41"/>
      <c r="H740" s="41"/>
      <c r="I740" s="221"/>
      <c r="J740" s="41"/>
      <c r="K740" s="41"/>
      <c r="L740" s="45"/>
      <c r="M740" s="222"/>
      <c r="N740" s="223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138</v>
      </c>
      <c r="AU740" s="18" t="s">
        <v>83</v>
      </c>
    </row>
    <row r="741" s="13" customFormat="1">
      <c r="A741" s="13"/>
      <c r="B741" s="227"/>
      <c r="C741" s="228"/>
      <c r="D741" s="219" t="s">
        <v>144</v>
      </c>
      <c r="E741" s="229" t="s">
        <v>21</v>
      </c>
      <c r="F741" s="230" t="s">
        <v>961</v>
      </c>
      <c r="G741" s="228"/>
      <c r="H741" s="231">
        <v>3</v>
      </c>
      <c r="I741" s="232"/>
      <c r="J741" s="228"/>
      <c r="K741" s="228"/>
      <c r="L741" s="233"/>
      <c r="M741" s="234"/>
      <c r="N741" s="235"/>
      <c r="O741" s="235"/>
      <c r="P741" s="235"/>
      <c r="Q741" s="235"/>
      <c r="R741" s="235"/>
      <c r="S741" s="235"/>
      <c r="T741" s="23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7" t="s">
        <v>144</v>
      </c>
      <c r="AU741" s="237" t="s">
        <v>83</v>
      </c>
      <c r="AV741" s="13" t="s">
        <v>83</v>
      </c>
      <c r="AW741" s="13" t="s">
        <v>34</v>
      </c>
      <c r="AX741" s="13" t="s">
        <v>73</v>
      </c>
      <c r="AY741" s="237" t="s">
        <v>129</v>
      </c>
    </row>
    <row r="742" s="14" customFormat="1">
      <c r="A742" s="14"/>
      <c r="B742" s="238"/>
      <c r="C742" s="239"/>
      <c r="D742" s="219" t="s">
        <v>144</v>
      </c>
      <c r="E742" s="240" t="s">
        <v>21</v>
      </c>
      <c r="F742" s="241" t="s">
        <v>146</v>
      </c>
      <c r="G742" s="239"/>
      <c r="H742" s="242">
        <v>3</v>
      </c>
      <c r="I742" s="243"/>
      <c r="J742" s="239"/>
      <c r="K742" s="239"/>
      <c r="L742" s="244"/>
      <c r="M742" s="245"/>
      <c r="N742" s="246"/>
      <c r="O742" s="246"/>
      <c r="P742" s="246"/>
      <c r="Q742" s="246"/>
      <c r="R742" s="246"/>
      <c r="S742" s="246"/>
      <c r="T742" s="24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8" t="s">
        <v>144</v>
      </c>
      <c r="AU742" s="248" t="s">
        <v>83</v>
      </c>
      <c r="AV742" s="14" t="s">
        <v>136</v>
      </c>
      <c r="AW742" s="14" t="s">
        <v>34</v>
      </c>
      <c r="AX742" s="14" t="s">
        <v>81</v>
      </c>
      <c r="AY742" s="248" t="s">
        <v>129</v>
      </c>
    </row>
    <row r="743" s="2" customFormat="1" ht="16.5" customHeight="1">
      <c r="A743" s="39"/>
      <c r="B743" s="40"/>
      <c r="C743" s="259" t="s">
        <v>962</v>
      </c>
      <c r="D743" s="259" t="s">
        <v>521</v>
      </c>
      <c r="E743" s="260" t="s">
        <v>963</v>
      </c>
      <c r="F743" s="261" t="s">
        <v>964</v>
      </c>
      <c r="G743" s="262" t="s">
        <v>646</v>
      </c>
      <c r="H743" s="263">
        <v>3.0600000000000001</v>
      </c>
      <c r="I743" s="264"/>
      <c r="J743" s="265">
        <f>ROUND(I743*H743,2)</f>
        <v>0</v>
      </c>
      <c r="K743" s="261" t="s">
        <v>958</v>
      </c>
      <c r="L743" s="266"/>
      <c r="M743" s="267" t="s">
        <v>21</v>
      </c>
      <c r="N743" s="268" t="s">
        <v>44</v>
      </c>
      <c r="O743" s="85"/>
      <c r="P743" s="215">
        <f>O743*H743</f>
        <v>0</v>
      </c>
      <c r="Q743" s="215">
        <v>0.014200000000000001</v>
      </c>
      <c r="R743" s="215">
        <f>Q743*H743</f>
        <v>0.043452000000000005</v>
      </c>
      <c r="S743" s="215">
        <v>0</v>
      </c>
      <c r="T743" s="216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7" t="s">
        <v>192</v>
      </c>
      <c r="AT743" s="217" t="s">
        <v>521</v>
      </c>
      <c r="AU743" s="217" t="s">
        <v>83</v>
      </c>
      <c r="AY743" s="18" t="s">
        <v>129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18" t="s">
        <v>81</v>
      </c>
      <c r="BK743" s="218">
        <f>ROUND(I743*H743,2)</f>
        <v>0</v>
      </c>
      <c r="BL743" s="18" t="s">
        <v>136</v>
      </c>
      <c r="BM743" s="217" t="s">
        <v>965</v>
      </c>
    </row>
    <row r="744" s="2" customFormat="1">
      <c r="A744" s="39"/>
      <c r="B744" s="40"/>
      <c r="C744" s="41"/>
      <c r="D744" s="219" t="s">
        <v>138</v>
      </c>
      <c r="E744" s="41"/>
      <c r="F744" s="220" t="s">
        <v>964</v>
      </c>
      <c r="G744" s="41"/>
      <c r="H744" s="41"/>
      <c r="I744" s="221"/>
      <c r="J744" s="41"/>
      <c r="K744" s="41"/>
      <c r="L744" s="45"/>
      <c r="M744" s="222"/>
      <c r="N744" s="223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138</v>
      </c>
      <c r="AU744" s="18" t="s">
        <v>83</v>
      </c>
    </row>
    <row r="745" s="13" customFormat="1">
      <c r="A745" s="13"/>
      <c r="B745" s="227"/>
      <c r="C745" s="228"/>
      <c r="D745" s="219" t="s">
        <v>144</v>
      </c>
      <c r="E745" s="229" t="s">
        <v>21</v>
      </c>
      <c r="F745" s="230" t="s">
        <v>966</v>
      </c>
      <c r="G745" s="228"/>
      <c r="H745" s="231">
        <v>3.0600000000000001</v>
      </c>
      <c r="I745" s="232"/>
      <c r="J745" s="228"/>
      <c r="K745" s="228"/>
      <c r="L745" s="233"/>
      <c r="M745" s="234"/>
      <c r="N745" s="235"/>
      <c r="O745" s="235"/>
      <c r="P745" s="235"/>
      <c r="Q745" s="235"/>
      <c r="R745" s="235"/>
      <c r="S745" s="235"/>
      <c r="T745" s="23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7" t="s">
        <v>144</v>
      </c>
      <c r="AU745" s="237" t="s">
        <v>83</v>
      </c>
      <c r="AV745" s="13" t="s">
        <v>83</v>
      </c>
      <c r="AW745" s="13" t="s">
        <v>34</v>
      </c>
      <c r="AX745" s="13" t="s">
        <v>73</v>
      </c>
      <c r="AY745" s="237" t="s">
        <v>129</v>
      </c>
    </row>
    <row r="746" s="14" customFormat="1">
      <c r="A746" s="14"/>
      <c r="B746" s="238"/>
      <c r="C746" s="239"/>
      <c r="D746" s="219" t="s">
        <v>144</v>
      </c>
      <c r="E746" s="240" t="s">
        <v>21</v>
      </c>
      <c r="F746" s="241" t="s">
        <v>146</v>
      </c>
      <c r="G746" s="239"/>
      <c r="H746" s="242">
        <v>3.0600000000000001</v>
      </c>
      <c r="I746" s="243"/>
      <c r="J746" s="239"/>
      <c r="K746" s="239"/>
      <c r="L746" s="244"/>
      <c r="M746" s="245"/>
      <c r="N746" s="246"/>
      <c r="O746" s="246"/>
      <c r="P746" s="246"/>
      <c r="Q746" s="246"/>
      <c r="R746" s="246"/>
      <c r="S746" s="246"/>
      <c r="T746" s="24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8" t="s">
        <v>144</v>
      </c>
      <c r="AU746" s="248" t="s">
        <v>83</v>
      </c>
      <c r="AV746" s="14" t="s">
        <v>136</v>
      </c>
      <c r="AW746" s="14" t="s">
        <v>34</v>
      </c>
      <c r="AX746" s="14" t="s">
        <v>81</v>
      </c>
      <c r="AY746" s="248" t="s">
        <v>129</v>
      </c>
    </row>
    <row r="747" s="2" customFormat="1" ht="16.5" customHeight="1">
      <c r="A747" s="39"/>
      <c r="B747" s="40"/>
      <c r="C747" s="206" t="s">
        <v>967</v>
      </c>
      <c r="D747" s="206" t="s">
        <v>131</v>
      </c>
      <c r="E747" s="207" t="s">
        <v>968</v>
      </c>
      <c r="F747" s="208" t="s">
        <v>969</v>
      </c>
      <c r="G747" s="209" t="s">
        <v>157</v>
      </c>
      <c r="H747" s="210">
        <v>1</v>
      </c>
      <c r="I747" s="211"/>
      <c r="J747" s="212">
        <f>ROUND(I747*H747,2)</f>
        <v>0</v>
      </c>
      <c r="K747" s="208" t="s">
        <v>135</v>
      </c>
      <c r="L747" s="45"/>
      <c r="M747" s="213" t="s">
        <v>21</v>
      </c>
      <c r="N747" s="214" t="s">
        <v>44</v>
      </c>
      <c r="O747" s="85"/>
      <c r="P747" s="215">
        <f>O747*H747</f>
        <v>0</v>
      </c>
      <c r="Q747" s="215">
        <v>0.34089999999999998</v>
      </c>
      <c r="R747" s="215">
        <f>Q747*H747</f>
        <v>0.34089999999999998</v>
      </c>
      <c r="S747" s="215">
        <v>0</v>
      </c>
      <c r="T747" s="216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7" t="s">
        <v>136</v>
      </c>
      <c r="AT747" s="217" t="s">
        <v>131</v>
      </c>
      <c r="AU747" s="217" t="s">
        <v>83</v>
      </c>
      <c r="AY747" s="18" t="s">
        <v>129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8" t="s">
        <v>81</v>
      </c>
      <c r="BK747" s="218">
        <f>ROUND(I747*H747,2)</f>
        <v>0</v>
      </c>
      <c r="BL747" s="18" t="s">
        <v>136</v>
      </c>
      <c r="BM747" s="217" t="s">
        <v>970</v>
      </c>
    </row>
    <row r="748" s="2" customFormat="1">
      <c r="A748" s="39"/>
      <c r="B748" s="40"/>
      <c r="C748" s="41"/>
      <c r="D748" s="219" t="s">
        <v>138</v>
      </c>
      <c r="E748" s="41"/>
      <c r="F748" s="220" t="s">
        <v>971</v>
      </c>
      <c r="G748" s="41"/>
      <c r="H748" s="41"/>
      <c r="I748" s="221"/>
      <c r="J748" s="41"/>
      <c r="K748" s="41"/>
      <c r="L748" s="45"/>
      <c r="M748" s="222"/>
      <c r="N748" s="223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138</v>
      </c>
      <c r="AU748" s="18" t="s">
        <v>83</v>
      </c>
    </row>
    <row r="749" s="2" customFormat="1">
      <c r="A749" s="39"/>
      <c r="B749" s="40"/>
      <c r="C749" s="41"/>
      <c r="D749" s="224" t="s">
        <v>140</v>
      </c>
      <c r="E749" s="41"/>
      <c r="F749" s="225" t="s">
        <v>972</v>
      </c>
      <c r="G749" s="41"/>
      <c r="H749" s="41"/>
      <c r="I749" s="221"/>
      <c r="J749" s="41"/>
      <c r="K749" s="41"/>
      <c r="L749" s="45"/>
      <c r="M749" s="222"/>
      <c r="N749" s="223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140</v>
      </c>
      <c r="AU749" s="18" t="s">
        <v>83</v>
      </c>
    </row>
    <row r="750" s="2" customFormat="1">
      <c r="A750" s="39"/>
      <c r="B750" s="40"/>
      <c r="C750" s="41"/>
      <c r="D750" s="219" t="s">
        <v>142</v>
      </c>
      <c r="E750" s="41"/>
      <c r="F750" s="226" t="s">
        <v>973</v>
      </c>
      <c r="G750" s="41"/>
      <c r="H750" s="41"/>
      <c r="I750" s="221"/>
      <c r="J750" s="41"/>
      <c r="K750" s="41"/>
      <c r="L750" s="45"/>
      <c r="M750" s="222"/>
      <c r="N750" s="223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142</v>
      </c>
      <c r="AU750" s="18" t="s">
        <v>83</v>
      </c>
    </row>
    <row r="751" s="13" customFormat="1">
      <c r="A751" s="13"/>
      <c r="B751" s="227"/>
      <c r="C751" s="228"/>
      <c r="D751" s="219" t="s">
        <v>144</v>
      </c>
      <c r="E751" s="229" t="s">
        <v>21</v>
      </c>
      <c r="F751" s="230" t="s">
        <v>974</v>
      </c>
      <c r="G751" s="228"/>
      <c r="H751" s="231">
        <v>1</v>
      </c>
      <c r="I751" s="232"/>
      <c r="J751" s="228"/>
      <c r="K751" s="228"/>
      <c r="L751" s="233"/>
      <c r="M751" s="234"/>
      <c r="N751" s="235"/>
      <c r="O751" s="235"/>
      <c r="P751" s="235"/>
      <c r="Q751" s="235"/>
      <c r="R751" s="235"/>
      <c r="S751" s="235"/>
      <c r="T751" s="23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7" t="s">
        <v>144</v>
      </c>
      <c r="AU751" s="237" t="s">
        <v>83</v>
      </c>
      <c r="AV751" s="13" t="s">
        <v>83</v>
      </c>
      <c r="AW751" s="13" t="s">
        <v>34</v>
      </c>
      <c r="AX751" s="13" t="s">
        <v>73</v>
      </c>
      <c r="AY751" s="237" t="s">
        <v>129</v>
      </c>
    </row>
    <row r="752" s="14" customFormat="1">
      <c r="A752" s="14"/>
      <c r="B752" s="238"/>
      <c r="C752" s="239"/>
      <c r="D752" s="219" t="s">
        <v>144</v>
      </c>
      <c r="E752" s="240" t="s">
        <v>21</v>
      </c>
      <c r="F752" s="241" t="s">
        <v>146</v>
      </c>
      <c r="G752" s="239"/>
      <c r="H752" s="242">
        <v>1</v>
      </c>
      <c r="I752" s="243"/>
      <c r="J752" s="239"/>
      <c r="K752" s="239"/>
      <c r="L752" s="244"/>
      <c r="M752" s="245"/>
      <c r="N752" s="246"/>
      <c r="O752" s="246"/>
      <c r="P752" s="246"/>
      <c r="Q752" s="246"/>
      <c r="R752" s="246"/>
      <c r="S752" s="246"/>
      <c r="T752" s="24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8" t="s">
        <v>144</v>
      </c>
      <c r="AU752" s="248" t="s">
        <v>83</v>
      </c>
      <c r="AV752" s="14" t="s">
        <v>136</v>
      </c>
      <c r="AW752" s="14" t="s">
        <v>34</v>
      </c>
      <c r="AX752" s="14" t="s">
        <v>81</v>
      </c>
      <c r="AY752" s="248" t="s">
        <v>129</v>
      </c>
    </row>
    <row r="753" s="2" customFormat="1" ht="16.5" customHeight="1">
      <c r="A753" s="39"/>
      <c r="B753" s="40"/>
      <c r="C753" s="259" t="s">
        <v>975</v>
      </c>
      <c r="D753" s="259" t="s">
        <v>521</v>
      </c>
      <c r="E753" s="260" t="s">
        <v>976</v>
      </c>
      <c r="F753" s="261" t="s">
        <v>977</v>
      </c>
      <c r="G753" s="262" t="s">
        <v>157</v>
      </c>
      <c r="H753" s="263">
        <v>1</v>
      </c>
      <c r="I753" s="264"/>
      <c r="J753" s="265">
        <f>ROUND(I753*H753,2)</f>
        <v>0</v>
      </c>
      <c r="K753" s="261" t="s">
        <v>21</v>
      </c>
      <c r="L753" s="266"/>
      <c r="M753" s="267" t="s">
        <v>21</v>
      </c>
      <c r="N753" s="268" t="s">
        <v>44</v>
      </c>
      <c r="O753" s="85"/>
      <c r="P753" s="215">
        <f>O753*H753</f>
        <v>0</v>
      </c>
      <c r="Q753" s="215">
        <v>0.071999999999999995</v>
      </c>
      <c r="R753" s="215">
        <f>Q753*H753</f>
        <v>0.071999999999999995</v>
      </c>
      <c r="S753" s="215">
        <v>0</v>
      </c>
      <c r="T753" s="216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7" t="s">
        <v>192</v>
      </c>
      <c r="AT753" s="217" t="s">
        <v>521</v>
      </c>
      <c r="AU753" s="217" t="s">
        <v>83</v>
      </c>
      <c r="AY753" s="18" t="s">
        <v>129</v>
      </c>
      <c r="BE753" s="218">
        <f>IF(N753="základní",J753,0)</f>
        <v>0</v>
      </c>
      <c r="BF753" s="218">
        <f>IF(N753="snížená",J753,0)</f>
        <v>0</v>
      </c>
      <c r="BG753" s="218">
        <f>IF(N753="zákl. přenesená",J753,0)</f>
        <v>0</v>
      </c>
      <c r="BH753" s="218">
        <f>IF(N753="sníž. přenesená",J753,0)</f>
        <v>0</v>
      </c>
      <c r="BI753" s="218">
        <f>IF(N753="nulová",J753,0)</f>
        <v>0</v>
      </c>
      <c r="BJ753" s="18" t="s">
        <v>81</v>
      </c>
      <c r="BK753" s="218">
        <f>ROUND(I753*H753,2)</f>
        <v>0</v>
      </c>
      <c r="BL753" s="18" t="s">
        <v>136</v>
      </c>
      <c r="BM753" s="217" t="s">
        <v>978</v>
      </c>
    </row>
    <row r="754" s="2" customFormat="1">
      <c r="A754" s="39"/>
      <c r="B754" s="40"/>
      <c r="C754" s="41"/>
      <c r="D754" s="219" t="s">
        <v>138</v>
      </c>
      <c r="E754" s="41"/>
      <c r="F754" s="220" t="s">
        <v>977</v>
      </c>
      <c r="G754" s="41"/>
      <c r="H754" s="41"/>
      <c r="I754" s="221"/>
      <c r="J754" s="41"/>
      <c r="K754" s="41"/>
      <c r="L754" s="45"/>
      <c r="M754" s="222"/>
      <c r="N754" s="223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138</v>
      </c>
      <c r="AU754" s="18" t="s">
        <v>83</v>
      </c>
    </row>
    <row r="755" s="13" customFormat="1">
      <c r="A755" s="13"/>
      <c r="B755" s="227"/>
      <c r="C755" s="228"/>
      <c r="D755" s="219" t="s">
        <v>144</v>
      </c>
      <c r="E755" s="229" t="s">
        <v>21</v>
      </c>
      <c r="F755" s="230" t="s">
        <v>974</v>
      </c>
      <c r="G755" s="228"/>
      <c r="H755" s="231">
        <v>1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7" t="s">
        <v>144</v>
      </c>
      <c r="AU755" s="237" t="s">
        <v>83</v>
      </c>
      <c r="AV755" s="13" t="s">
        <v>83</v>
      </c>
      <c r="AW755" s="13" t="s">
        <v>34</v>
      </c>
      <c r="AX755" s="13" t="s">
        <v>81</v>
      </c>
      <c r="AY755" s="237" t="s">
        <v>129</v>
      </c>
    </row>
    <row r="756" s="2" customFormat="1" ht="16.5" customHeight="1">
      <c r="A756" s="39"/>
      <c r="B756" s="40"/>
      <c r="C756" s="259" t="s">
        <v>979</v>
      </c>
      <c r="D756" s="259" t="s">
        <v>521</v>
      </c>
      <c r="E756" s="260" t="s">
        <v>980</v>
      </c>
      <c r="F756" s="261" t="s">
        <v>981</v>
      </c>
      <c r="G756" s="262" t="s">
        <v>157</v>
      </c>
      <c r="H756" s="263">
        <v>1</v>
      </c>
      <c r="I756" s="264"/>
      <c r="J756" s="265">
        <f>ROUND(I756*H756,2)</f>
        <v>0</v>
      </c>
      <c r="K756" s="261" t="s">
        <v>21</v>
      </c>
      <c r="L756" s="266"/>
      <c r="M756" s="267" t="s">
        <v>21</v>
      </c>
      <c r="N756" s="268" t="s">
        <v>44</v>
      </c>
      <c r="O756" s="85"/>
      <c r="P756" s="215">
        <f>O756*H756</f>
        <v>0</v>
      </c>
      <c r="Q756" s="215">
        <v>0.080000000000000002</v>
      </c>
      <c r="R756" s="215">
        <f>Q756*H756</f>
        <v>0.080000000000000002</v>
      </c>
      <c r="S756" s="215">
        <v>0</v>
      </c>
      <c r="T756" s="216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17" t="s">
        <v>192</v>
      </c>
      <c r="AT756" s="217" t="s">
        <v>521</v>
      </c>
      <c r="AU756" s="217" t="s">
        <v>83</v>
      </c>
      <c r="AY756" s="18" t="s">
        <v>129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8" t="s">
        <v>81</v>
      </c>
      <c r="BK756" s="218">
        <f>ROUND(I756*H756,2)</f>
        <v>0</v>
      </c>
      <c r="BL756" s="18" t="s">
        <v>136</v>
      </c>
      <c r="BM756" s="217" t="s">
        <v>982</v>
      </c>
    </row>
    <row r="757" s="2" customFormat="1">
      <c r="A757" s="39"/>
      <c r="B757" s="40"/>
      <c r="C757" s="41"/>
      <c r="D757" s="219" t="s">
        <v>138</v>
      </c>
      <c r="E757" s="41"/>
      <c r="F757" s="220" t="s">
        <v>983</v>
      </c>
      <c r="G757" s="41"/>
      <c r="H757" s="41"/>
      <c r="I757" s="221"/>
      <c r="J757" s="41"/>
      <c r="K757" s="41"/>
      <c r="L757" s="45"/>
      <c r="M757" s="222"/>
      <c r="N757" s="223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138</v>
      </c>
      <c r="AU757" s="18" t="s">
        <v>83</v>
      </c>
    </row>
    <row r="758" s="13" customFormat="1">
      <c r="A758" s="13"/>
      <c r="B758" s="227"/>
      <c r="C758" s="228"/>
      <c r="D758" s="219" t="s">
        <v>144</v>
      </c>
      <c r="E758" s="229" t="s">
        <v>21</v>
      </c>
      <c r="F758" s="230" t="s">
        <v>974</v>
      </c>
      <c r="G758" s="228"/>
      <c r="H758" s="231">
        <v>1</v>
      </c>
      <c r="I758" s="232"/>
      <c r="J758" s="228"/>
      <c r="K758" s="228"/>
      <c r="L758" s="233"/>
      <c r="M758" s="234"/>
      <c r="N758" s="235"/>
      <c r="O758" s="235"/>
      <c r="P758" s="235"/>
      <c r="Q758" s="235"/>
      <c r="R758" s="235"/>
      <c r="S758" s="235"/>
      <c r="T758" s="23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7" t="s">
        <v>144</v>
      </c>
      <c r="AU758" s="237" t="s">
        <v>83</v>
      </c>
      <c r="AV758" s="13" t="s">
        <v>83</v>
      </c>
      <c r="AW758" s="13" t="s">
        <v>34</v>
      </c>
      <c r="AX758" s="13" t="s">
        <v>81</v>
      </c>
      <c r="AY758" s="237" t="s">
        <v>129</v>
      </c>
    </row>
    <row r="759" s="2" customFormat="1" ht="24.15" customHeight="1">
      <c r="A759" s="39"/>
      <c r="B759" s="40"/>
      <c r="C759" s="259" t="s">
        <v>984</v>
      </c>
      <c r="D759" s="259" t="s">
        <v>521</v>
      </c>
      <c r="E759" s="260" t="s">
        <v>985</v>
      </c>
      <c r="F759" s="261" t="s">
        <v>986</v>
      </c>
      <c r="G759" s="262" t="s">
        <v>157</v>
      </c>
      <c r="H759" s="263">
        <v>1</v>
      </c>
      <c r="I759" s="264"/>
      <c r="J759" s="265">
        <f>ROUND(I759*H759,2)</f>
        <v>0</v>
      </c>
      <c r="K759" s="261" t="s">
        <v>21</v>
      </c>
      <c r="L759" s="266"/>
      <c r="M759" s="267" t="s">
        <v>21</v>
      </c>
      <c r="N759" s="268" t="s">
        <v>44</v>
      </c>
      <c r="O759" s="85"/>
      <c r="P759" s="215">
        <f>O759*H759</f>
        <v>0</v>
      </c>
      <c r="Q759" s="215">
        <v>0.040000000000000001</v>
      </c>
      <c r="R759" s="215">
        <f>Q759*H759</f>
        <v>0.040000000000000001</v>
      </c>
      <c r="S759" s="215">
        <v>0</v>
      </c>
      <c r="T759" s="216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7" t="s">
        <v>192</v>
      </c>
      <c r="AT759" s="217" t="s">
        <v>521</v>
      </c>
      <c r="AU759" s="217" t="s">
        <v>83</v>
      </c>
      <c r="AY759" s="18" t="s">
        <v>129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8" t="s">
        <v>81</v>
      </c>
      <c r="BK759" s="218">
        <f>ROUND(I759*H759,2)</f>
        <v>0</v>
      </c>
      <c r="BL759" s="18" t="s">
        <v>136</v>
      </c>
      <c r="BM759" s="217" t="s">
        <v>987</v>
      </c>
    </row>
    <row r="760" s="2" customFormat="1">
      <c r="A760" s="39"/>
      <c r="B760" s="40"/>
      <c r="C760" s="41"/>
      <c r="D760" s="219" t="s">
        <v>138</v>
      </c>
      <c r="E760" s="41"/>
      <c r="F760" s="220" t="s">
        <v>986</v>
      </c>
      <c r="G760" s="41"/>
      <c r="H760" s="41"/>
      <c r="I760" s="221"/>
      <c r="J760" s="41"/>
      <c r="K760" s="41"/>
      <c r="L760" s="45"/>
      <c r="M760" s="222"/>
      <c r="N760" s="223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138</v>
      </c>
      <c r="AU760" s="18" t="s">
        <v>83</v>
      </c>
    </row>
    <row r="761" s="13" customFormat="1">
      <c r="A761" s="13"/>
      <c r="B761" s="227"/>
      <c r="C761" s="228"/>
      <c r="D761" s="219" t="s">
        <v>144</v>
      </c>
      <c r="E761" s="229" t="s">
        <v>21</v>
      </c>
      <c r="F761" s="230" t="s">
        <v>974</v>
      </c>
      <c r="G761" s="228"/>
      <c r="H761" s="231">
        <v>1</v>
      </c>
      <c r="I761" s="232"/>
      <c r="J761" s="228"/>
      <c r="K761" s="228"/>
      <c r="L761" s="233"/>
      <c r="M761" s="234"/>
      <c r="N761" s="235"/>
      <c r="O761" s="235"/>
      <c r="P761" s="235"/>
      <c r="Q761" s="235"/>
      <c r="R761" s="235"/>
      <c r="S761" s="235"/>
      <c r="T761" s="23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7" t="s">
        <v>144</v>
      </c>
      <c r="AU761" s="237" t="s">
        <v>83</v>
      </c>
      <c r="AV761" s="13" t="s">
        <v>83</v>
      </c>
      <c r="AW761" s="13" t="s">
        <v>34</v>
      </c>
      <c r="AX761" s="13" t="s">
        <v>81</v>
      </c>
      <c r="AY761" s="237" t="s">
        <v>129</v>
      </c>
    </row>
    <row r="762" s="2" customFormat="1" ht="16.5" customHeight="1">
      <c r="A762" s="39"/>
      <c r="B762" s="40"/>
      <c r="C762" s="259" t="s">
        <v>988</v>
      </c>
      <c r="D762" s="259" t="s">
        <v>521</v>
      </c>
      <c r="E762" s="260" t="s">
        <v>989</v>
      </c>
      <c r="F762" s="261" t="s">
        <v>990</v>
      </c>
      <c r="G762" s="262" t="s">
        <v>157</v>
      </c>
      <c r="H762" s="263">
        <v>1</v>
      </c>
      <c r="I762" s="264"/>
      <c r="J762" s="265">
        <f>ROUND(I762*H762,2)</f>
        <v>0</v>
      </c>
      <c r="K762" s="261" t="s">
        <v>21</v>
      </c>
      <c r="L762" s="266"/>
      <c r="M762" s="267" t="s">
        <v>21</v>
      </c>
      <c r="N762" s="268" t="s">
        <v>44</v>
      </c>
      <c r="O762" s="85"/>
      <c r="P762" s="215">
        <f>O762*H762</f>
        <v>0</v>
      </c>
      <c r="Q762" s="215">
        <v>0.111</v>
      </c>
      <c r="R762" s="215">
        <f>Q762*H762</f>
        <v>0.111</v>
      </c>
      <c r="S762" s="215">
        <v>0</v>
      </c>
      <c r="T762" s="216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7" t="s">
        <v>192</v>
      </c>
      <c r="AT762" s="217" t="s">
        <v>521</v>
      </c>
      <c r="AU762" s="217" t="s">
        <v>83</v>
      </c>
      <c r="AY762" s="18" t="s">
        <v>129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18" t="s">
        <v>81</v>
      </c>
      <c r="BK762" s="218">
        <f>ROUND(I762*H762,2)</f>
        <v>0</v>
      </c>
      <c r="BL762" s="18" t="s">
        <v>136</v>
      </c>
      <c r="BM762" s="217" t="s">
        <v>991</v>
      </c>
    </row>
    <row r="763" s="2" customFormat="1">
      <c r="A763" s="39"/>
      <c r="B763" s="40"/>
      <c r="C763" s="41"/>
      <c r="D763" s="219" t="s">
        <v>138</v>
      </c>
      <c r="E763" s="41"/>
      <c r="F763" s="220" t="s">
        <v>990</v>
      </c>
      <c r="G763" s="41"/>
      <c r="H763" s="41"/>
      <c r="I763" s="221"/>
      <c r="J763" s="41"/>
      <c r="K763" s="41"/>
      <c r="L763" s="45"/>
      <c r="M763" s="222"/>
      <c r="N763" s="223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138</v>
      </c>
      <c r="AU763" s="18" t="s">
        <v>83</v>
      </c>
    </row>
    <row r="764" s="13" customFormat="1">
      <c r="A764" s="13"/>
      <c r="B764" s="227"/>
      <c r="C764" s="228"/>
      <c r="D764" s="219" t="s">
        <v>144</v>
      </c>
      <c r="E764" s="229" t="s">
        <v>21</v>
      </c>
      <c r="F764" s="230" t="s">
        <v>974</v>
      </c>
      <c r="G764" s="228"/>
      <c r="H764" s="231">
        <v>1</v>
      </c>
      <c r="I764" s="232"/>
      <c r="J764" s="228"/>
      <c r="K764" s="228"/>
      <c r="L764" s="233"/>
      <c r="M764" s="234"/>
      <c r="N764" s="235"/>
      <c r="O764" s="235"/>
      <c r="P764" s="235"/>
      <c r="Q764" s="235"/>
      <c r="R764" s="235"/>
      <c r="S764" s="235"/>
      <c r="T764" s="23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7" t="s">
        <v>144</v>
      </c>
      <c r="AU764" s="237" t="s">
        <v>83</v>
      </c>
      <c r="AV764" s="13" t="s">
        <v>83</v>
      </c>
      <c r="AW764" s="13" t="s">
        <v>34</v>
      </c>
      <c r="AX764" s="13" t="s">
        <v>81</v>
      </c>
      <c r="AY764" s="237" t="s">
        <v>129</v>
      </c>
    </row>
    <row r="765" s="2" customFormat="1" ht="16.5" customHeight="1">
      <c r="A765" s="39"/>
      <c r="B765" s="40"/>
      <c r="C765" s="259" t="s">
        <v>992</v>
      </c>
      <c r="D765" s="259" t="s">
        <v>521</v>
      </c>
      <c r="E765" s="260" t="s">
        <v>993</v>
      </c>
      <c r="F765" s="261" t="s">
        <v>994</v>
      </c>
      <c r="G765" s="262" t="s">
        <v>157</v>
      </c>
      <c r="H765" s="263">
        <v>1</v>
      </c>
      <c r="I765" s="264"/>
      <c r="J765" s="265">
        <f>ROUND(I765*H765,2)</f>
        <v>0</v>
      </c>
      <c r="K765" s="261" t="s">
        <v>21</v>
      </c>
      <c r="L765" s="266"/>
      <c r="M765" s="267" t="s">
        <v>21</v>
      </c>
      <c r="N765" s="268" t="s">
        <v>44</v>
      </c>
      <c r="O765" s="85"/>
      <c r="P765" s="215">
        <f>O765*H765</f>
        <v>0</v>
      </c>
      <c r="Q765" s="215">
        <v>0.027</v>
      </c>
      <c r="R765" s="215">
        <f>Q765*H765</f>
        <v>0.027</v>
      </c>
      <c r="S765" s="215">
        <v>0</v>
      </c>
      <c r="T765" s="216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7" t="s">
        <v>192</v>
      </c>
      <c r="AT765" s="217" t="s">
        <v>521</v>
      </c>
      <c r="AU765" s="217" t="s">
        <v>83</v>
      </c>
      <c r="AY765" s="18" t="s">
        <v>129</v>
      </c>
      <c r="BE765" s="218">
        <f>IF(N765="základní",J765,0)</f>
        <v>0</v>
      </c>
      <c r="BF765" s="218">
        <f>IF(N765="snížená",J765,0)</f>
        <v>0</v>
      </c>
      <c r="BG765" s="218">
        <f>IF(N765="zákl. přenesená",J765,0)</f>
        <v>0</v>
      </c>
      <c r="BH765" s="218">
        <f>IF(N765="sníž. přenesená",J765,0)</f>
        <v>0</v>
      </c>
      <c r="BI765" s="218">
        <f>IF(N765="nulová",J765,0)</f>
        <v>0</v>
      </c>
      <c r="BJ765" s="18" t="s">
        <v>81</v>
      </c>
      <c r="BK765" s="218">
        <f>ROUND(I765*H765,2)</f>
        <v>0</v>
      </c>
      <c r="BL765" s="18" t="s">
        <v>136</v>
      </c>
      <c r="BM765" s="217" t="s">
        <v>995</v>
      </c>
    </row>
    <row r="766" s="2" customFormat="1">
      <c r="A766" s="39"/>
      <c r="B766" s="40"/>
      <c r="C766" s="41"/>
      <c r="D766" s="219" t="s">
        <v>138</v>
      </c>
      <c r="E766" s="41"/>
      <c r="F766" s="220" t="s">
        <v>994</v>
      </c>
      <c r="G766" s="41"/>
      <c r="H766" s="41"/>
      <c r="I766" s="221"/>
      <c r="J766" s="41"/>
      <c r="K766" s="41"/>
      <c r="L766" s="45"/>
      <c r="M766" s="222"/>
      <c r="N766" s="223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138</v>
      </c>
      <c r="AU766" s="18" t="s">
        <v>83</v>
      </c>
    </row>
    <row r="767" s="13" customFormat="1">
      <c r="A767" s="13"/>
      <c r="B767" s="227"/>
      <c r="C767" s="228"/>
      <c r="D767" s="219" t="s">
        <v>144</v>
      </c>
      <c r="E767" s="229" t="s">
        <v>21</v>
      </c>
      <c r="F767" s="230" t="s">
        <v>974</v>
      </c>
      <c r="G767" s="228"/>
      <c r="H767" s="231">
        <v>1</v>
      </c>
      <c r="I767" s="232"/>
      <c r="J767" s="228"/>
      <c r="K767" s="228"/>
      <c r="L767" s="233"/>
      <c r="M767" s="234"/>
      <c r="N767" s="235"/>
      <c r="O767" s="235"/>
      <c r="P767" s="235"/>
      <c r="Q767" s="235"/>
      <c r="R767" s="235"/>
      <c r="S767" s="235"/>
      <c r="T767" s="23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7" t="s">
        <v>144</v>
      </c>
      <c r="AU767" s="237" t="s">
        <v>83</v>
      </c>
      <c r="AV767" s="13" t="s">
        <v>83</v>
      </c>
      <c r="AW767" s="13" t="s">
        <v>34</v>
      </c>
      <c r="AX767" s="13" t="s">
        <v>81</v>
      </c>
      <c r="AY767" s="237" t="s">
        <v>129</v>
      </c>
    </row>
    <row r="768" s="2" customFormat="1" ht="16.5" customHeight="1">
      <c r="A768" s="39"/>
      <c r="B768" s="40"/>
      <c r="C768" s="259" t="s">
        <v>996</v>
      </c>
      <c r="D768" s="259" t="s">
        <v>521</v>
      </c>
      <c r="E768" s="260" t="s">
        <v>997</v>
      </c>
      <c r="F768" s="261" t="s">
        <v>998</v>
      </c>
      <c r="G768" s="262" t="s">
        <v>157</v>
      </c>
      <c r="H768" s="263">
        <v>1</v>
      </c>
      <c r="I768" s="264"/>
      <c r="J768" s="265">
        <f>ROUND(I768*H768,2)</f>
        <v>0</v>
      </c>
      <c r="K768" s="261" t="s">
        <v>958</v>
      </c>
      <c r="L768" s="266"/>
      <c r="M768" s="267" t="s">
        <v>21</v>
      </c>
      <c r="N768" s="268" t="s">
        <v>44</v>
      </c>
      <c r="O768" s="85"/>
      <c r="P768" s="215">
        <f>O768*H768</f>
        <v>0</v>
      </c>
      <c r="Q768" s="215">
        <v>0.001</v>
      </c>
      <c r="R768" s="215">
        <f>Q768*H768</f>
        <v>0.001</v>
      </c>
      <c r="S768" s="215">
        <v>0</v>
      </c>
      <c r="T768" s="216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17" t="s">
        <v>192</v>
      </c>
      <c r="AT768" s="217" t="s">
        <v>521</v>
      </c>
      <c r="AU768" s="217" t="s">
        <v>83</v>
      </c>
      <c r="AY768" s="18" t="s">
        <v>129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8" t="s">
        <v>81</v>
      </c>
      <c r="BK768" s="218">
        <f>ROUND(I768*H768,2)</f>
        <v>0</v>
      </c>
      <c r="BL768" s="18" t="s">
        <v>136</v>
      </c>
      <c r="BM768" s="217" t="s">
        <v>999</v>
      </c>
    </row>
    <row r="769" s="2" customFormat="1">
      <c r="A769" s="39"/>
      <c r="B769" s="40"/>
      <c r="C769" s="41"/>
      <c r="D769" s="219" t="s">
        <v>138</v>
      </c>
      <c r="E769" s="41"/>
      <c r="F769" s="220" t="s">
        <v>998</v>
      </c>
      <c r="G769" s="41"/>
      <c r="H769" s="41"/>
      <c r="I769" s="221"/>
      <c r="J769" s="41"/>
      <c r="K769" s="41"/>
      <c r="L769" s="45"/>
      <c r="M769" s="222"/>
      <c r="N769" s="223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138</v>
      </c>
      <c r="AU769" s="18" t="s">
        <v>83</v>
      </c>
    </row>
    <row r="770" s="13" customFormat="1">
      <c r="A770" s="13"/>
      <c r="B770" s="227"/>
      <c r="C770" s="228"/>
      <c r="D770" s="219" t="s">
        <v>144</v>
      </c>
      <c r="E770" s="229" t="s">
        <v>21</v>
      </c>
      <c r="F770" s="230" t="s">
        <v>974</v>
      </c>
      <c r="G770" s="228"/>
      <c r="H770" s="231">
        <v>1</v>
      </c>
      <c r="I770" s="232"/>
      <c r="J770" s="228"/>
      <c r="K770" s="228"/>
      <c r="L770" s="233"/>
      <c r="M770" s="234"/>
      <c r="N770" s="235"/>
      <c r="O770" s="235"/>
      <c r="P770" s="235"/>
      <c r="Q770" s="235"/>
      <c r="R770" s="235"/>
      <c r="S770" s="235"/>
      <c r="T770" s="23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7" t="s">
        <v>144</v>
      </c>
      <c r="AU770" s="237" t="s">
        <v>83</v>
      </c>
      <c r="AV770" s="13" t="s">
        <v>83</v>
      </c>
      <c r="AW770" s="13" t="s">
        <v>34</v>
      </c>
      <c r="AX770" s="13" t="s">
        <v>81</v>
      </c>
      <c r="AY770" s="237" t="s">
        <v>129</v>
      </c>
    </row>
    <row r="771" s="2" customFormat="1" ht="16.5" customHeight="1">
      <c r="A771" s="39"/>
      <c r="B771" s="40"/>
      <c r="C771" s="206" t="s">
        <v>1000</v>
      </c>
      <c r="D771" s="206" t="s">
        <v>131</v>
      </c>
      <c r="E771" s="207" t="s">
        <v>1001</v>
      </c>
      <c r="F771" s="208" t="s">
        <v>1002</v>
      </c>
      <c r="G771" s="209" t="s">
        <v>157</v>
      </c>
      <c r="H771" s="210">
        <v>1</v>
      </c>
      <c r="I771" s="211"/>
      <c r="J771" s="212">
        <f>ROUND(I771*H771,2)</f>
        <v>0</v>
      </c>
      <c r="K771" s="208" t="s">
        <v>135</v>
      </c>
      <c r="L771" s="45"/>
      <c r="M771" s="213" t="s">
        <v>21</v>
      </c>
      <c r="N771" s="214" t="s">
        <v>44</v>
      </c>
      <c r="O771" s="85"/>
      <c r="P771" s="215">
        <f>O771*H771</f>
        <v>0</v>
      </c>
      <c r="Q771" s="215">
        <v>0.21734000000000001</v>
      </c>
      <c r="R771" s="215">
        <f>Q771*H771</f>
        <v>0.21734000000000001</v>
      </c>
      <c r="S771" s="215">
        <v>0</v>
      </c>
      <c r="T771" s="216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17" t="s">
        <v>136</v>
      </c>
      <c r="AT771" s="217" t="s">
        <v>131</v>
      </c>
      <c r="AU771" s="217" t="s">
        <v>83</v>
      </c>
      <c r="AY771" s="18" t="s">
        <v>129</v>
      </c>
      <c r="BE771" s="218">
        <f>IF(N771="základní",J771,0)</f>
        <v>0</v>
      </c>
      <c r="BF771" s="218">
        <f>IF(N771="snížená",J771,0)</f>
        <v>0</v>
      </c>
      <c r="BG771" s="218">
        <f>IF(N771="zákl. přenesená",J771,0)</f>
        <v>0</v>
      </c>
      <c r="BH771" s="218">
        <f>IF(N771="sníž. přenesená",J771,0)</f>
        <v>0</v>
      </c>
      <c r="BI771" s="218">
        <f>IF(N771="nulová",J771,0)</f>
        <v>0</v>
      </c>
      <c r="BJ771" s="18" t="s">
        <v>81</v>
      </c>
      <c r="BK771" s="218">
        <f>ROUND(I771*H771,2)</f>
        <v>0</v>
      </c>
      <c r="BL771" s="18" t="s">
        <v>136</v>
      </c>
      <c r="BM771" s="217" t="s">
        <v>1003</v>
      </c>
    </row>
    <row r="772" s="2" customFormat="1">
      <c r="A772" s="39"/>
      <c r="B772" s="40"/>
      <c r="C772" s="41"/>
      <c r="D772" s="219" t="s">
        <v>138</v>
      </c>
      <c r="E772" s="41"/>
      <c r="F772" s="220" t="s">
        <v>1002</v>
      </c>
      <c r="G772" s="41"/>
      <c r="H772" s="41"/>
      <c r="I772" s="221"/>
      <c r="J772" s="41"/>
      <c r="K772" s="41"/>
      <c r="L772" s="45"/>
      <c r="M772" s="222"/>
      <c r="N772" s="223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138</v>
      </c>
      <c r="AU772" s="18" t="s">
        <v>83</v>
      </c>
    </row>
    <row r="773" s="2" customFormat="1">
      <c r="A773" s="39"/>
      <c r="B773" s="40"/>
      <c r="C773" s="41"/>
      <c r="D773" s="224" t="s">
        <v>140</v>
      </c>
      <c r="E773" s="41"/>
      <c r="F773" s="225" t="s">
        <v>1004</v>
      </c>
      <c r="G773" s="41"/>
      <c r="H773" s="41"/>
      <c r="I773" s="221"/>
      <c r="J773" s="41"/>
      <c r="K773" s="41"/>
      <c r="L773" s="45"/>
      <c r="M773" s="222"/>
      <c r="N773" s="223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140</v>
      </c>
      <c r="AU773" s="18" t="s">
        <v>83</v>
      </c>
    </row>
    <row r="774" s="2" customFormat="1">
      <c r="A774" s="39"/>
      <c r="B774" s="40"/>
      <c r="C774" s="41"/>
      <c r="D774" s="219" t="s">
        <v>142</v>
      </c>
      <c r="E774" s="41"/>
      <c r="F774" s="226" t="s">
        <v>1005</v>
      </c>
      <c r="G774" s="41"/>
      <c r="H774" s="41"/>
      <c r="I774" s="221"/>
      <c r="J774" s="41"/>
      <c r="K774" s="41"/>
      <c r="L774" s="45"/>
      <c r="M774" s="222"/>
      <c r="N774" s="223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142</v>
      </c>
      <c r="AU774" s="18" t="s">
        <v>83</v>
      </c>
    </row>
    <row r="775" s="13" customFormat="1">
      <c r="A775" s="13"/>
      <c r="B775" s="227"/>
      <c r="C775" s="228"/>
      <c r="D775" s="219" t="s">
        <v>144</v>
      </c>
      <c r="E775" s="229" t="s">
        <v>21</v>
      </c>
      <c r="F775" s="230" t="s">
        <v>974</v>
      </c>
      <c r="G775" s="228"/>
      <c r="H775" s="231">
        <v>1</v>
      </c>
      <c r="I775" s="232"/>
      <c r="J775" s="228"/>
      <c r="K775" s="228"/>
      <c r="L775" s="233"/>
      <c r="M775" s="234"/>
      <c r="N775" s="235"/>
      <c r="O775" s="235"/>
      <c r="P775" s="235"/>
      <c r="Q775" s="235"/>
      <c r="R775" s="235"/>
      <c r="S775" s="235"/>
      <c r="T775" s="23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7" t="s">
        <v>144</v>
      </c>
      <c r="AU775" s="237" t="s">
        <v>83</v>
      </c>
      <c r="AV775" s="13" t="s">
        <v>83</v>
      </c>
      <c r="AW775" s="13" t="s">
        <v>34</v>
      </c>
      <c r="AX775" s="13" t="s">
        <v>81</v>
      </c>
      <c r="AY775" s="237" t="s">
        <v>129</v>
      </c>
    </row>
    <row r="776" s="2" customFormat="1" ht="16.5" customHeight="1">
      <c r="A776" s="39"/>
      <c r="B776" s="40"/>
      <c r="C776" s="259" t="s">
        <v>1006</v>
      </c>
      <c r="D776" s="259" t="s">
        <v>521</v>
      </c>
      <c r="E776" s="260" t="s">
        <v>1007</v>
      </c>
      <c r="F776" s="261" t="s">
        <v>1008</v>
      </c>
      <c r="G776" s="262" t="s">
        <v>157</v>
      </c>
      <c r="H776" s="263">
        <v>1</v>
      </c>
      <c r="I776" s="264"/>
      <c r="J776" s="265">
        <f>ROUND(I776*H776,2)</f>
        <v>0</v>
      </c>
      <c r="K776" s="261" t="s">
        <v>21</v>
      </c>
      <c r="L776" s="266"/>
      <c r="M776" s="267" t="s">
        <v>21</v>
      </c>
      <c r="N776" s="268" t="s">
        <v>44</v>
      </c>
      <c r="O776" s="85"/>
      <c r="P776" s="215">
        <f>O776*H776</f>
        <v>0</v>
      </c>
      <c r="Q776" s="215">
        <v>0.041000000000000002</v>
      </c>
      <c r="R776" s="215">
        <f>Q776*H776</f>
        <v>0.041000000000000002</v>
      </c>
      <c r="S776" s="215">
        <v>0</v>
      </c>
      <c r="T776" s="216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7" t="s">
        <v>192</v>
      </c>
      <c r="AT776" s="217" t="s">
        <v>521</v>
      </c>
      <c r="AU776" s="217" t="s">
        <v>83</v>
      </c>
      <c r="AY776" s="18" t="s">
        <v>129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8" t="s">
        <v>81</v>
      </c>
      <c r="BK776" s="218">
        <f>ROUND(I776*H776,2)</f>
        <v>0</v>
      </c>
      <c r="BL776" s="18" t="s">
        <v>136</v>
      </c>
      <c r="BM776" s="217" t="s">
        <v>1009</v>
      </c>
    </row>
    <row r="777" s="2" customFormat="1">
      <c r="A777" s="39"/>
      <c r="B777" s="40"/>
      <c r="C777" s="41"/>
      <c r="D777" s="219" t="s">
        <v>138</v>
      </c>
      <c r="E777" s="41"/>
      <c r="F777" s="220" t="s">
        <v>1010</v>
      </c>
      <c r="G777" s="41"/>
      <c r="H777" s="41"/>
      <c r="I777" s="221"/>
      <c r="J777" s="41"/>
      <c r="K777" s="41"/>
      <c r="L777" s="45"/>
      <c r="M777" s="222"/>
      <c r="N777" s="223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138</v>
      </c>
      <c r="AU777" s="18" t="s">
        <v>83</v>
      </c>
    </row>
    <row r="778" s="13" customFormat="1">
      <c r="A778" s="13"/>
      <c r="B778" s="227"/>
      <c r="C778" s="228"/>
      <c r="D778" s="219" t="s">
        <v>144</v>
      </c>
      <c r="E778" s="229" t="s">
        <v>21</v>
      </c>
      <c r="F778" s="230" t="s">
        <v>974</v>
      </c>
      <c r="G778" s="228"/>
      <c r="H778" s="231">
        <v>1</v>
      </c>
      <c r="I778" s="232"/>
      <c r="J778" s="228"/>
      <c r="K778" s="228"/>
      <c r="L778" s="233"/>
      <c r="M778" s="234"/>
      <c r="N778" s="235"/>
      <c r="O778" s="235"/>
      <c r="P778" s="235"/>
      <c r="Q778" s="235"/>
      <c r="R778" s="235"/>
      <c r="S778" s="235"/>
      <c r="T778" s="23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7" t="s">
        <v>144</v>
      </c>
      <c r="AU778" s="237" t="s">
        <v>83</v>
      </c>
      <c r="AV778" s="13" t="s">
        <v>83</v>
      </c>
      <c r="AW778" s="13" t="s">
        <v>34</v>
      </c>
      <c r="AX778" s="13" t="s">
        <v>81</v>
      </c>
      <c r="AY778" s="237" t="s">
        <v>129</v>
      </c>
    </row>
    <row r="779" s="2" customFormat="1" ht="16.5" customHeight="1">
      <c r="A779" s="39"/>
      <c r="B779" s="40"/>
      <c r="C779" s="206" t="s">
        <v>1011</v>
      </c>
      <c r="D779" s="206" t="s">
        <v>131</v>
      </c>
      <c r="E779" s="207" t="s">
        <v>1012</v>
      </c>
      <c r="F779" s="208" t="s">
        <v>1013</v>
      </c>
      <c r="G779" s="209" t="s">
        <v>157</v>
      </c>
      <c r="H779" s="210">
        <v>2</v>
      </c>
      <c r="I779" s="211"/>
      <c r="J779" s="212">
        <f>ROUND(I779*H779,2)</f>
        <v>0</v>
      </c>
      <c r="K779" s="208" t="s">
        <v>135</v>
      </c>
      <c r="L779" s="45"/>
      <c r="M779" s="213" t="s">
        <v>21</v>
      </c>
      <c r="N779" s="214" t="s">
        <v>44</v>
      </c>
      <c r="O779" s="85"/>
      <c r="P779" s="215">
        <f>O779*H779</f>
        <v>0</v>
      </c>
      <c r="Q779" s="215">
        <v>0.42080000000000001</v>
      </c>
      <c r="R779" s="215">
        <f>Q779*H779</f>
        <v>0.84160000000000001</v>
      </c>
      <c r="S779" s="215">
        <v>0</v>
      </c>
      <c r="T779" s="216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17" t="s">
        <v>136</v>
      </c>
      <c r="AT779" s="217" t="s">
        <v>131</v>
      </c>
      <c r="AU779" s="217" t="s">
        <v>83</v>
      </c>
      <c r="AY779" s="18" t="s">
        <v>129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8" t="s">
        <v>81</v>
      </c>
      <c r="BK779" s="218">
        <f>ROUND(I779*H779,2)</f>
        <v>0</v>
      </c>
      <c r="BL779" s="18" t="s">
        <v>136</v>
      </c>
      <c r="BM779" s="217" t="s">
        <v>1014</v>
      </c>
    </row>
    <row r="780" s="2" customFormat="1">
      <c r="A780" s="39"/>
      <c r="B780" s="40"/>
      <c r="C780" s="41"/>
      <c r="D780" s="219" t="s">
        <v>138</v>
      </c>
      <c r="E780" s="41"/>
      <c r="F780" s="220" t="s">
        <v>1013</v>
      </c>
      <c r="G780" s="41"/>
      <c r="H780" s="41"/>
      <c r="I780" s="221"/>
      <c r="J780" s="41"/>
      <c r="K780" s="41"/>
      <c r="L780" s="45"/>
      <c r="M780" s="222"/>
      <c r="N780" s="223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138</v>
      </c>
      <c r="AU780" s="18" t="s">
        <v>83</v>
      </c>
    </row>
    <row r="781" s="2" customFormat="1">
      <c r="A781" s="39"/>
      <c r="B781" s="40"/>
      <c r="C781" s="41"/>
      <c r="D781" s="224" t="s">
        <v>140</v>
      </c>
      <c r="E781" s="41"/>
      <c r="F781" s="225" t="s">
        <v>1015</v>
      </c>
      <c r="G781" s="41"/>
      <c r="H781" s="41"/>
      <c r="I781" s="221"/>
      <c r="J781" s="41"/>
      <c r="K781" s="41"/>
      <c r="L781" s="45"/>
      <c r="M781" s="222"/>
      <c r="N781" s="223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140</v>
      </c>
      <c r="AU781" s="18" t="s">
        <v>83</v>
      </c>
    </row>
    <row r="782" s="2" customFormat="1">
      <c r="A782" s="39"/>
      <c r="B782" s="40"/>
      <c r="C782" s="41"/>
      <c r="D782" s="219" t="s">
        <v>142</v>
      </c>
      <c r="E782" s="41"/>
      <c r="F782" s="226" t="s">
        <v>1016</v>
      </c>
      <c r="G782" s="41"/>
      <c r="H782" s="41"/>
      <c r="I782" s="221"/>
      <c r="J782" s="41"/>
      <c r="K782" s="41"/>
      <c r="L782" s="45"/>
      <c r="M782" s="222"/>
      <c r="N782" s="223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142</v>
      </c>
      <c r="AU782" s="18" t="s">
        <v>83</v>
      </c>
    </row>
    <row r="783" s="13" customFormat="1">
      <c r="A783" s="13"/>
      <c r="B783" s="227"/>
      <c r="C783" s="228"/>
      <c r="D783" s="219" t="s">
        <v>144</v>
      </c>
      <c r="E783" s="229" t="s">
        <v>21</v>
      </c>
      <c r="F783" s="230" t="s">
        <v>1017</v>
      </c>
      <c r="G783" s="228"/>
      <c r="H783" s="231">
        <v>2</v>
      </c>
      <c r="I783" s="232"/>
      <c r="J783" s="228"/>
      <c r="K783" s="228"/>
      <c r="L783" s="233"/>
      <c r="M783" s="234"/>
      <c r="N783" s="235"/>
      <c r="O783" s="235"/>
      <c r="P783" s="235"/>
      <c r="Q783" s="235"/>
      <c r="R783" s="235"/>
      <c r="S783" s="235"/>
      <c r="T783" s="23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7" t="s">
        <v>144</v>
      </c>
      <c r="AU783" s="237" t="s">
        <v>83</v>
      </c>
      <c r="AV783" s="13" t="s">
        <v>83</v>
      </c>
      <c r="AW783" s="13" t="s">
        <v>34</v>
      </c>
      <c r="AX783" s="13" t="s">
        <v>81</v>
      </c>
      <c r="AY783" s="237" t="s">
        <v>129</v>
      </c>
    </row>
    <row r="784" s="12" customFormat="1" ht="22.8" customHeight="1">
      <c r="A784" s="12"/>
      <c r="B784" s="190"/>
      <c r="C784" s="191"/>
      <c r="D784" s="192" t="s">
        <v>72</v>
      </c>
      <c r="E784" s="204" t="s">
        <v>199</v>
      </c>
      <c r="F784" s="204" t="s">
        <v>1018</v>
      </c>
      <c r="G784" s="191"/>
      <c r="H784" s="191"/>
      <c r="I784" s="194"/>
      <c r="J784" s="205">
        <f>BK784</f>
        <v>0</v>
      </c>
      <c r="K784" s="191"/>
      <c r="L784" s="196"/>
      <c r="M784" s="197"/>
      <c r="N784" s="198"/>
      <c r="O784" s="198"/>
      <c r="P784" s="199">
        <f>SUM(P785:P850)</f>
        <v>0</v>
      </c>
      <c r="Q784" s="198"/>
      <c r="R784" s="199">
        <f>SUM(R785:R850)</f>
        <v>70.661244249999996</v>
      </c>
      <c r="S784" s="198"/>
      <c r="T784" s="200">
        <f>SUM(T785:T850)</f>
        <v>59.920000000000002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01" t="s">
        <v>81</v>
      </c>
      <c r="AT784" s="202" t="s">
        <v>72</v>
      </c>
      <c r="AU784" s="202" t="s">
        <v>81</v>
      </c>
      <c r="AY784" s="201" t="s">
        <v>129</v>
      </c>
      <c r="BK784" s="203">
        <f>SUM(BK785:BK850)</f>
        <v>0</v>
      </c>
    </row>
    <row r="785" s="2" customFormat="1" ht="16.5" customHeight="1">
      <c r="A785" s="39"/>
      <c r="B785" s="40"/>
      <c r="C785" s="206" t="s">
        <v>1019</v>
      </c>
      <c r="D785" s="206" t="s">
        <v>131</v>
      </c>
      <c r="E785" s="207" t="s">
        <v>1020</v>
      </c>
      <c r="F785" s="208" t="s">
        <v>1021</v>
      </c>
      <c r="G785" s="209" t="s">
        <v>646</v>
      </c>
      <c r="H785" s="210">
        <v>407</v>
      </c>
      <c r="I785" s="211"/>
      <c r="J785" s="212">
        <f>ROUND(I785*H785,2)</f>
        <v>0</v>
      </c>
      <c r="K785" s="208" t="s">
        <v>21</v>
      </c>
      <c r="L785" s="45"/>
      <c r="M785" s="213" t="s">
        <v>21</v>
      </c>
      <c r="N785" s="214" t="s">
        <v>44</v>
      </c>
      <c r="O785" s="85"/>
      <c r="P785" s="215">
        <f>O785*H785</f>
        <v>0</v>
      </c>
      <c r="Q785" s="215">
        <v>0</v>
      </c>
      <c r="R785" s="215">
        <f>Q785*H785</f>
        <v>0</v>
      </c>
      <c r="S785" s="215">
        <v>0</v>
      </c>
      <c r="T785" s="216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17" t="s">
        <v>136</v>
      </c>
      <c r="AT785" s="217" t="s">
        <v>131</v>
      </c>
      <c r="AU785" s="217" t="s">
        <v>83</v>
      </c>
      <c r="AY785" s="18" t="s">
        <v>129</v>
      </c>
      <c r="BE785" s="218">
        <f>IF(N785="základní",J785,0)</f>
        <v>0</v>
      </c>
      <c r="BF785" s="218">
        <f>IF(N785="snížená",J785,0)</f>
        <v>0</v>
      </c>
      <c r="BG785" s="218">
        <f>IF(N785="zákl. přenesená",J785,0)</f>
        <v>0</v>
      </c>
      <c r="BH785" s="218">
        <f>IF(N785="sníž. přenesená",J785,0)</f>
        <v>0</v>
      </c>
      <c r="BI785" s="218">
        <f>IF(N785="nulová",J785,0)</f>
        <v>0</v>
      </c>
      <c r="BJ785" s="18" t="s">
        <v>81</v>
      </c>
      <c r="BK785" s="218">
        <f>ROUND(I785*H785,2)</f>
        <v>0</v>
      </c>
      <c r="BL785" s="18" t="s">
        <v>136</v>
      </c>
      <c r="BM785" s="217" t="s">
        <v>1022</v>
      </c>
    </row>
    <row r="786" s="2" customFormat="1">
      <c r="A786" s="39"/>
      <c r="B786" s="40"/>
      <c r="C786" s="41"/>
      <c r="D786" s="219" t="s">
        <v>138</v>
      </c>
      <c r="E786" s="41"/>
      <c r="F786" s="220" t="s">
        <v>1021</v>
      </c>
      <c r="G786" s="41"/>
      <c r="H786" s="41"/>
      <c r="I786" s="221"/>
      <c r="J786" s="41"/>
      <c r="K786" s="41"/>
      <c r="L786" s="45"/>
      <c r="M786" s="222"/>
      <c r="N786" s="223"/>
      <c r="O786" s="85"/>
      <c r="P786" s="85"/>
      <c r="Q786" s="85"/>
      <c r="R786" s="85"/>
      <c r="S786" s="85"/>
      <c r="T786" s="86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138</v>
      </c>
      <c r="AU786" s="18" t="s">
        <v>83</v>
      </c>
    </row>
    <row r="787" s="13" customFormat="1">
      <c r="A787" s="13"/>
      <c r="B787" s="227"/>
      <c r="C787" s="228"/>
      <c r="D787" s="219" t="s">
        <v>144</v>
      </c>
      <c r="E787" s="229" t="s">
        <v>21</v>
      </c>
      <c r="F787" s="230" t="s">
        <v>1023</v>
      </c>
      <c r="G787" s="228"/>
      <c r="H787" s="231">
        <v>407</v>
      </c>
      <c r="I787" s="232"/>
      <c r="J787" s="228"/>
      <c r="K787" s="228"/>
      <c r="L787" s="233"/>
      <c r="M787" s="234"/>
      <c r="N787" s="235"/>
      <c r="O787" s="235"/>
      <c r="P787" s="235"/>
      <c r="Q787" s="235"/>
      <c r="R787" s="235"/>
      <c r="S787" s="235"/>
      <c r="T787" s="23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7" t="s">
        <v>144</v>
      </c>
      <c r="AU787" s="237" t="s">
        <v>83</v>
      </c>
      <c r="AV787" s="13" t="s">
        <v>83</v>
      </c>
      <c r="AW787" s="13" t="s">
        <v>34</v>
      </c>
      <c r="AX787" s="13" t="s">
        <v>73</v>
      </c>
      <c r="AY787" s="237" t="s">
        <v>129</v>
      </c>
    </row>
    <row r="788" s="14" customFormat="1">
      <c r="A788" s="14"/>
      <c r="B788" s="238"/>
      <c r="C788" s="239"/>
      <c r="D788" s="219" t="s">
        <v>144</v>
      </c>
      <c r="E788" s="240" t="s">
        <v>21</v>
      </c>
      <c r="F788" s="241" t="s">
        <v>146</v>
      </c>
      <c r="G788" s="239"/>
      <c r="H788" s="242">
        <v>407</v>
      </c>
      <c r="I788" s="243"/>
      <c r="J788" s="239"/>
      <c r="K788" s="239"/>
      <c r="L788" s="244"/>
      <c r="M788" s="245"/>
      <c r="N788" s="246"/>
      <c r="O788" s="246"/>
      <c r="P788" s="246"/>
      <c r="Q788" s="246"/>
      <c r="R788" s="246"/>
      <c r="S788" s="246"/>
      <c r="T788" s="247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8" t="s">
        <v>144</v>
      </c>
      <c r="AU788" s="248" t="s">
        <v>83</v>
      </c>
      <c r="AV788" s="14" t="s">
        <v>136</v>
      </c>
      <c r="AW788" s="14" t="s">
        <v>34</v>
      </c>
      <c r="AX788" s="14" t="s">
        <v>81</v>
      </c>
      <c r="AY788" s="248" t="s">
        <v>129</v>
      </c>
    </row>
    <row r="789" s="2" customFormat="1" ht="21.75" customHeight="1">
      <c r="A789" s="39"/>
      <c r="B789" s="40"/>
      <c r="C789" s="206" t="s">
        <v>1024</v>
      </c>
      <c r="D789" s="206" t="s">
        <v>131</v>
      </c>
      <c r="E789" s="207" t="s">
        <v>1025</v>
      </c>
      <c r="F789" s="208" t="s">
        <v>1026</v>
      </c>
      <c r="G789" s="209" t="s">
        <v>646</v>
      </c>
      <c r="H789" s="210">
        <v>240</v>
      </c>
      <c r="I789" s="211"/>
      <c r="J789" s="212">
        <f>ROUND(I789*H789,2)</f>
        <v>0</v>
      </c>
      <c r="K789" s="208" t="s">
        <v>135</v>
      </c>
      <c r="L789" s="45"/>
      <c r="M789" s="213" t="s">
        <v>21</v>
      </c>
      <c r="N789" s="214" t="s">
        <v>44</v>
      </c>
      <c r="O789" s="85"/>
      <c r="P789" s="215">
        <f>O789*H789</f>
        <v>0</v>
      </c>
      <c r="Q789" s="215">
        <v>0.15540000000000001</v>
      </c>
      <c r="R789" s="215">
        <f>Q789*H789</f>
        <v>37.295999999999999</v>
      </c>
      <c r="S789" s="215">
        <v>0</v>
      </c>
      <c r="T789" s="216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17" t="s">
        <v>136</v>
      </c>
      <c r="AT789" s="217" t="s">
        <v>131</v>
      </c>
      <c r="AU789" s="217" t="s">
        <v>83</v>
      </c>
      <c r="AY789" s="18" t="s">
        <v>129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8" t="s">
        <v>81</v>
      </c>
      <c r="BK789" s="218">
        <f>ROUND(I789*H789,2)</f>
        <v>0</v>
      </c>
      <c r="BL789" s="18" t="s">
        <v>136</v>
      </c>
      <c r="BM789" s="217" t="s">
        <v>1027</v>
      </c>
    </row>
    <row r="790" s="2" customFormat="1">
      <c r="A790" s="39"/>
      <c r="B790" s="40"/>
      <c r="C790" s="41"/>
      <c r="D790" s="219" t="s">
        <v>138</v>
      </c>
      <c r="E790" s="41"/>
      <c r="F790" s="220" t="s">
        <v>1028</v>
      </c>
      <c r="G790" s="41"/>
      <c r="H790" s="41"/>
      <c r="I790" s="221"/>
      <c r="J790" s="41"/>
      <c r="K790" s="41"/>
      <c r="L790" s="45"/>
      <c r="M790" s="222"/>
      <c r="N790" s="223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138</v>
      </c>
      <c r="AU790" s="18" t="s">
        <v>83</v>
      </c>
    </row>
    <row r="791" s="2" customFormat="1">
      <c r="A791" s="39"/>
      <c r="B791" s="40"/>
      <c r="C791" s="41"/>
      <c r="D791" s="224" t="s">
        <v>140</v>
      </c>
      <c r="E791" s="41"/>
      <c r="F791" s="225" t="s">
        <v>1029</v>
      </c>
      <c r="G791" s="41"/>
      <c r="H791" s="41"/>
      <c r="I791" s="221"/>
      <c r="J791" s="41"/>
      <c r="K791" s="41"/>
      <c r="L791" s="45"/>
      <c r="M791" s="222"/>
      <c r="N791" s="223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140</v>
      </c>
      <c r="AU791" s="18" t="s">
        <v>83</v>
      </c>
    </row>
    <row r="792" s="2" customFormat="1">
      <c r="A792" s="39"/>
      <c r="B792" s="40"/>
      <c r="C792" s="41"/>
      <c r="D792" s="219" t="s">
        <v>142</v>
      </c>
      <c r="E792" s="41"/>
      <c r="F792" s="226" t="s">
        <v>1030</v>
      </c>
      <c r="G792" s="41"/>
      <c r="H792" s="41"/>
      <c r="I792" s="221"/>
      <c r="J792" s="41"/>
      <c r="K792" s="41"/>
      <c r="L792" s="45"/>
      <c r="M792" s="222"/>
      <c r="N792" s="223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142</v>
      </c>
      <c r="AU792" s="18" t="s">
        <v>83</v>
      </c>
    </row>
    <row r="793" s="13" customFormat="1">
      <c r="A793" s="13"/>
      <c r="B793" s="227"/>
      <c r="C793" s="228"/>
      <c r="D793" s="219" t="s">
        <v>144</v>
      </c>
      <c r="E793" s="229" t="s">
        <v>21</v>
      </c>
      <c r="F793" s="230" t="s">
        <v>1031</v>
      </c>
      <c r="G793" s="228"/>
      <c r="H793" s="231">
        <v>168</v>
      </c>
      <c r="I793" s="232"/>
      <c r="J793" s="228"/>
      <c r="K793" s="228"/>
      <c r="L793" s="233"/>
      <c r="M793" s="234"/>
      <c r="N793" s="235"/>
      <c r="O793" s="235"/>
      <c r="P793" s="235"/>
      <c r="Q793" s="235"/>
      <c r="R793" s="235"/>
      <c r="S793" s="235"/>
      <c r="T793" s="23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7" t="s">
        <v>144</v>
      </c>
      <c r="AU793" s="237" t="s">
        <v>83</v>
      </c>
      <c r="AV793" s="13" t="s">
        <v>83</v>
      </c>
      <c r="AW793" s="13" t="s">
        <v>34</v>
      </c>
      <c r="AX793" s="13" t="s">
        <v>73</v>
      </c>
      <c r="AY793" s="237" t="s">
        <v>129</v>
      </c>
    </row>
    <row r="794" s="13" customFormat="1">
      <c r="A794" s="13"/>
      <c r="B794" s="227"/>
      <c r="C794" s="228"/>
      <c r="D794" s="219" t="s">
        <v>144</v>
      </c>
      <c r="E794" s="229" t="s">
        <v>21</v>
      </c>
      <c r="F794" s="230" t="s">
        <v>1032</v>
      </c>
      <c r="G794" s="228"/>
      <c r="H794" s="231">
        <v>72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7" t="s">
        <v>144</v>
      </c>
      <c r="AU794" s="237" t="s">
        <v>83</v>
      </c>
      <c r="AV794" s="13" t="s">
        <v>83</v>
      </c>
      <c r="AW794" s="13" t="s">
        <v>34</v>
      </c>
      <c r="AX794" s="13" t="s">
        <v>73</v>
      </c>
      <c r="AY794" s="237" t="s">
        <v>129</v>
      </c>
    </row>
    <row r="795" s="14" customFormat="1">
      <c r="A795" s="14"/>
      <c r="B795" s="238"/>
      <c r="C795" s="239"/>
      <c r="D795" s="219" t="s">
        <v>144</v>
      </c>
      <c r="E795" s="240" t="s">
        <v>21</v>
      </c>
      <c r="F795" s="241" t="s">
        <v>146</v>
      </c>
      <c r="G795" s="239"/>
      <c r="H795" s="242">
        <v>240</v>
      </c>
      <c r="I795" s="243"/>
      <c r="J795" s="239"/>
      <c r="K795" s="239"/>
      <c r="L795" s="244"/>
      <c r="M795" s="245"/>
      <c r="N795" s="246"/>
      <c r="O795" s="246"/>
      <c r="P795" s="246"/>
      <c r="Q795" s="246"/>
      <c r="R795" s="246"/>
      <c r="S795" s="246"/>
      <c r="T795" s="247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8" t="s">
        <v>144</v>
      </c>
      <c r="AU795" s="248" t="s">
        <v>83</v>
      </c>
      <c r="AV795" s="14" t="s">
        <v>136</v>
      </c>
      <c r="AW795" s="14" t="s">
        <v>34</v>
      </c>
      <c r="AX795" s="14" t="s">
        <v>81</v>
      </c>
      <c r="AY795" s="248" t="s">
        <v>129</v>
      </c>
    </row>
    <row r="796" s="2" customFormat="1" ht="16.5" customHeight="1">
      <c r="A796" s="39"/>
      <c r="B796" s="40"/>
      <c r="C796" s="259" t="s">
        <v>1033</v>
      </c>
      <c r="D796" s="259" t="s">
        <v>521</v>
      </c>
      <c r="E796" s="260" t="s">
        <v>1034</v>
      </c>
      <c r="F796" s="261" t="s">
        <v>1035</v>
      </c>
      <c r="G796" s="262" t="s">
        <v>646</v>
      </c>
      <c r="H796" s="263">
        <v>219.32499999999999</v>
      </c>
      <c r="I796" s="264"/>
      <c r="J796" s="265">
        <f>ROUND(I796*H796,2)</f>
        <v>0</v>
      </c>
      <c r="K796" s="261" t="s">
        <v>135</v>
      </c>
      <c r="L796" s="266"/>
      <c r="M796" s="267" t="s">
        <v>21</v>
      </c>
      <c r="N796" s="268" t="s">
        <v>44</v>
      </c>
      <c r="O796" s="85"/>
      <c r="P796" s="215">
        <f>O796*H796</f>
        <v>0</v>
      </c>
      <c r="Q796" s="215">
        <v>0.080000000000000002</v>
      </c>
      <c r="R796" s="215">
        <f>Q796*H796</f>
        <v>17.545999999999999</v>
      </c>
      <c r="S796" s="215">
        <v>0</v>
      </c>
      <c r="T796" s="216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7" t="s">
        <v>192</v>
      </c>
      <c r="AT796" s="217" t="s">
        <v>521</v>
      </c>
      <c r="AU796" s="217" t="s">
        <v>83</v>
      </c>
      <c r="AY796" s="18" t="s">
        <v>129</v>
      </c>
      <c r="BE796" s="218">
        <f>IF(N796="základní",J796,0)</f>
        <v>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8" t="s">
        <v>81</v>
      </c>
      <c r="BK796" s="218">
        <f>ROUND(I796*H796,2)</f>
        <v>0</v>
      </c>
      <c r="BL796" s="18" t="s">
        <v>136</v>
      </c>
      <c r="BM796" s="217" t="s">
        <v>1036</v>
      </c>
    </row>
    <row r="797" s="2" customFormat="1">
      <c r="A797" s="39"/>
      <c r="B797" s="40"/>
      <c r="C797" s="41"/>
      <c r="D797" s="219" t="s">
        <v>138</v>
      </c>
      <c r="E797" s="41"/>
      <c r="F797" s="220" t="s">
        <v>1035</v>
      </c>
      <c r="G797" s="41"/>
      <c r="H797" s="41"/>
      <c r="I797" s="221"/>
      <c r="J797" s="41"/>
      <c r="K797" s="41"/>
      <c r="L797" s="45"/>
      <c r="M797" s="222"/>
      <c r="N797" s="223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138</v>
      </c>
      <c r="AU797" s="18" t="s">
        <v>83</v>
      </c>
    </row>
    <row r="798" s="13" customFormat="1">
      <c r="A798" s="13"/>
      <c r="B798" s="227"/>
      <c r="C798" s="228"/>
      <c r="D798" s="219" t="s">
        <v>144</v>
      </c>
      <c r="E798" s="229" t="s">
        <v>21</v>
      </c>
      <c r="F798" s="230" t="s">
        <v>1037</v>
      </c>
      <c r="G798" s="228"/>
      <c r="H798" s="231">
        <v>143.72499999999999</v>
      </c>
      <c r="I798" s="232"/>
      <c r="J798" s="228"/>
      <c r="K798" s="228"/>
      <c r="L798" s="233"/>
      <c r="M798" s="234"/>
      <c r="N798" s="235"/>
      <c r="O798" s="235"/>
      <c r="P798" s="235"/>
      <c r="Q798" s="235"/>
      <c r="R798" s="235"/>
      <c r="S798" s="235"/>
      <c r="T798" s="23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7" t="s">
        <v>144</v>
      </c>
      <c r="AU798" s="237" t="s">
        <v>83</v>
      </c>
      <c r="AV798" s="13" t="s">
        <v>83</v>
      </c>
      <c r="AW798" s="13" t="s">
        <v>34</v>
      </c>
      <c r="AX798" s="13" t="s">
        <v>73</v>
      </c>
      <c r="AY798" s="237" t="s">
        <v>129</v>
      </c>
    </row>
    <row r="799" s="13" customFormat="1">
      <c r="A799" s="13"/>
      <c r="B799" s="227"/>
      <c r="C799" s="228"/>
      <c r="D799" s="219" t="s">
        <v>144</v>
      </c>
      <c r="E799" s="229" t="s">
        <v>21</v>
      </c>
      <c r="F799" s="230" t="s">
        <v>1038</v>
      </c>
      <c r="G799" s="228"/>
      <c r="H799" s="231">
        <v>12.6</v>
      </c>
      <c r="I799" s="232"/>
      <c r="J799" s="228"/>
      <c r="K799" s="228"/>
      <c r="L799" s="233"/>
      <c r="M799" s="234"/>
      <c r="N799" s="235"/>
      <c r="O799" s="235"/>
      <c r="P799" s="235"/>
      <c r="Q799" s="235"/>
      <c r="R799" s="235"/>
      <c r="S799" s="235"/>
      <c r="T799" s="23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7" t="s">
        <v>144</v>
      </c>
      <c r="AU799" s="237" t="s">
        <v>83</v>
      </c>
      <c r="AV799" s="13" t="s">
        <v>83</v>
      </c>
      <c r="AW799" s="13" t="s">
        <v>34</v>
      </c>
      <c r="AX799" s="13" t="s">
        <v>73</v>
      </c>
      <c r="AY799" s="237" t="s">
        <v>129</v>
      </c>
    </row>
    <row r="800" s="13" customFormat="1">
      <c r="A800" s="13"/>
      <c r="B800" s="227"/>
      <c r="C800" s="228"/>
      <c r="D800" s="219" t="s">
        <v>144</v>
      </c>
      <c r="E800" s="229" t="s">
        <v>21</v>
      </c>
      <c r="F800" s="230" t="s">
        <v>1039</v>
      </c>
      <c r="G800" s="228"/>
      <c r="H800" s="231">
        <v>12.6</v>
      </c>
      <c r="I800" s="232"/>
      <c r="J800" s="228"/>
      <c r="K800" s="228"/>
      <c r="L800" s="233"/>
      <c r="M800" s="234"/>
      <c r="N800" s="235"/>
      <c r="O800" s="235"/>
      <c r="P800" s="235"/>
      <c r="Q800" s="235"/>
      <c r="R800" s="235"/>
      <c r="S800" s="235"/>
      <c r="T800" s="23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7" t="s">
        <v>144</v>
      </c>
      <c r="AU800" s="237" t="s">
        <v>83</v>
      </c>
      <c r="AV800" s="13" t="s">
        <v>83</v>
      </c>
      <c r="AW800" s="13" t="s">
        <v>34</v>
      </c>
      <c r="AX800" s="13" t="s">
        <v>73</v>
      </c>
      <c r="AY800" s="237" t="s">
        <v>129</v>
      </c>
    </row>
    <row r="801" s="13" customFormat="1">
      <c r="A801" s="13"/>
      <c r="B801" s="227"/>
      <c r="C801" s="228"/>
      <c r="D801" s="219" t="s">
        <v>144</v>
      </c>
      <c r="E801" s="229" t="s">
        <v>21</v>
      </c>
      <c r="F801" s="230" t="s">
        <v>1040</v>
      </c>
      <c r="G801" s="228"/>
      <c r="H801" s="231">
        <v>12.6</v>
      </c>
      <c r="I801" s="232"/>
      <c r="J801" s="228"/>
      <c r="K801" s="228"/>
      <c r="L801" s="233"/>
      <c r="M801" s="234"/>
      <c r="N801" s="235"/>
      <c r="O801" s="235"/>
      <c r="P801" s="235"/>
      <c r="Q801" s="235"/>
      <c r="R801" s="235"/>
      <c r="S801" s="235"/>
      <c r="T801" s="23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7" t="s">
        <v>144</v>
      </c>
      <c r="AU801" s="237" t="s">
        <v>83</v>
      </c>
      <c r="AV801" s="13" t="s">
        <v>83</v>
      </c>
      <c r="AW801" s="13" t="s">
        <v>34</v>
      </c>
      <c r="AX801" s="13" t="s">
        <v>73</v>
      </c>
      <c r="AY801" s="237" t="s">
        <v>129</v>
      </c>
    </row>
    <row r="802" s="13" customFormat="1">
      <c r="A802" s="13"/>
      <c r="B802" s="227"/>
      <c r="C802" s="228"/>
      <c r="D802" s="219" t="s">
        <v>144</v>
      </c>
      <c r="E802" s="229" t="s">
        <v>21</v>
      </c>
      <c r="F802" s="230" t="s">
        <v>1041</v>
      </c>
      <c r="G802" s="228"/>
      <c r="H802" s="231">
        <v>12.6</v>
      </c>
      <c r="I802" s="232"/>
      <c r="J802" s="228"/>
      <c r="K802" s="228"/>
      <c r="L802" s="233"/>
      <c r="M802" s="234"/>
      <c r="N802" s="235"/>
      <c r="O802" s="235"/>
      <c r="P802" s="235"/>
      <c r="Q802" s="235"/>
      <c r="R802" s="235"/>
      <c r="S802" s="235"/>
      <c r="T802" s="23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7" t="s">
        <v>144</v>
      </c>
      <c r="AU802" s="237" t="s">
        <v>83</v>
      </c>
      <c r="AV802" s="13" t="s">
        <v>83</v>
      </c>
      <c r="AW802" s="13" t="s">
        <v>34</v>
      </c>
      <c r="AX802" s="13" t="s">
        <v>73</v>
      </c>
      <c r="AY802" s="237" t="s">
        <v>129</v>
      </c>
    </row>
    <row r="803" s="13" customFormat="1">
      <c r="A803" s="13"/>
      <c r="B803" s="227"/>
      <c r="C803" s="228"/>
      <c r="D803" s="219" t="s">
        <v>144</v>
      </c>
      <c r="E803" s="229" t="s">
        <v>21</v>
      </c>
      <c r="F803" s="230" t="s">
        <v>1042</v>
      </c>
      <c r="G803" s="228"/>
      <c r="H803" s="231">
        <v>12.6</v>
      </c>
      <c r="I803" s="232"/>
      <c r="J803" s="228"/>
      <c r="K803" s="228"/>
      <c r="L803" s="233"/>
      <c r="M803" s="234"/>
      <c r="N803" s="235"/>
      <c r="O803" s="235"/>
      <c r="P803" s="235"/>
      <c r="Q803" s="235"/>
      <c r="R803" s="235"/>
      <c r="S803" s="235"/>
      <c r="T803" s="23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7" t="s">
        <v>144</v>
      </c>
      <c r="AU803" s="237" t="s">
        <v>83</v>
      </c>
      <c r="AV803" s="13" t="s">
        <v>83</v>
      </c>
      <c r="AW803" s="13" t="s">
        <v>34</v>
      </c>
      <c r="AX803" s="13" t="s">
        <v>73</v>
      </c>
      <c r="AY803" s="237" t="s">
        <v>129</v>
      </c>
    </row>
    <row r="804" s="13" customFormat="1">
      <c r="A804" s="13"/>
      <c r="B804" s="227"/>
      <c r="C804" s="228"/>
      <c r="D804" s="219" t="s">
        <v>144</v>
      </c>
      <c r="E804" s="229" t="s">
        <v>21</v>
      </c>
      <c r="F804" s="230" t="s">
        <v>1043</v>
      </c>
      <c r="G804" s="228"/>
      <c r="H804" s="231">
        <v>12.6</v>
      </c>
      <c r="I804" s="232"/>
      <c r="J804" s="228"/>
      <c r="K804" s="228"/>
      <c r="L804" s="233"/>
      <c r="M804" s="234"/>
      <c r="N804" s="235"/>
      <c r="O804" s="235"/>
      <c r="P804" s="235"/>
      <c r="Q804" s="235"/>
      <c r="R804" s="235"/>
      <c r="S804" s="235"/>
      <c r="T804" s="23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7" t="s">
        <v>144</v>
      </c>
      <c r="AU804" s="237" t="s">
        <v>83</v>
      </c>
      <c r="AV804" s="13" t="s">
        <v>83</v>
      </c>
      <c r="AW804" s="13" t="s">
        <v>34</v>
      </c>
      <c r="AX804" s="13" t="s">
        <v>73</v>
      </c>
      <c r="AY804" s="237" t="s">
        <v>129</v>
      </c>
    </row>
    <row r="805" s="14" customFormat="1">
      <c r="A805" s="14"/>
      <c r="B805" s="238"/>
      <c r="C805" s="239"/>
      <c r="D805" s="219" t="s">
        <v>144</v>
      </c>
      <c r="E805" s="240" t="s">
        <v>21</v>
      </c>
      <c r="F805" s="241" t="s">
        <v>146</v>
      </c>
      <c r="G805" s="239"/>
      <c r="H805" s="242">
        <v>219.32499999999999</v>
      </c>
      <c r="I805" s="243"/>
      <c r="J805" s="239"/>
      <c r="K805" s="239"/>
      <c r="L805" s="244"/>
      <c r="M805" s="245"/>
      <c r="N805" s="246"/>
      <c r="O805" s="246"/>
      <c r="P805" s="246"/>
      <c r="Q805" s="246"/>
      <c r="R805" s="246"/>
      <c r="S805" s="246"/>
      <c r="T805" s="247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8" t="s">
        <v>144</v>
      </c>
      <c r="AU805" s="248" t="s">
        <v>83</v>
      </c>
      <c r="AV805" s="14" t="s">
        <v>136</v>
      </c>
      <c r="AW805" s="14" t="s">
        <v>34</v>
      </c>
      <c r="AX805" s="14" t="s">
        <v>81</v>
      </c>
      <c r="AY805" s="248" t="s">
        <v>129</v>
      </c>
    </row>
    <row r="806" s="2" customFormat="1" ht="16.5" customHeight="1">
      <c r="A806" s="39"/>
      <c r="B806" s="40"/>
      <c r="C806" s="259" t="s">
        <v>1044</v>
      </c>
      <c r="D806" s="259" t="s">
        <v>521</v>
      </c>
      <c r="E806" s="260" t="s">
        <v>1045</v>
      </c>
      <c r="F806" s="261" t="s">
        <v>1046</v>
      </c>
      <c r="G806" s="262" t="s">
        <v>646</v>
      </c>
      <c r="H806" s="263">
        <v>8</v>
      </c>
      <c r="I806" s="264"/>
      <c r="J806" s="265">
        <f>ROUND(I806*H806,2)</f>
        <v>0</v>
      </c>
      <c r="K806" s="261" t="s">
        <v>135</v>
      </c>
      <c r="L806" s="266"/>
      <c r="M806" s="267" t="s">
        <v>21</v>
      </c>
      <c r="N806" s="268" t="s">
        <v>44</v>
      </c>
      <c r="O806" s="85"/>
      <c r="P806" s="215">
        <f>O806*H806</f>
        <v>0</v>
      </c>
      <c r="Q806" s="215">
        <v>0.065670000000000006</v>
      </c>
      <c r="R806" s="215">
        <f>Q806*H806</f>
        <v>0.52536000000000005</v>
      </c>
      <c r="S806" s="215">
        <v>0</v>
      </c>
      <c r="T806" s="216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17" t="s">
        <v>192</v>
      </c>
      <c r="AT806" s="217" t="s">
        <v>521</v>
      </c>
      <c r="AU806" s="217" t="s">
        <v>83</v>
      </c>
      <c r="AY806" s="18" t="s">
        <v>129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8" t="s">
        <v>81</v>
      </c>
      <c r="BK806" s="218">
        <f>ROUND(I806*H806,2)</f>
        <v>0</v>
      </c>
      <c r="BL806" s="18" t="s">
        <v>136</v>
      </c>
      <c r="BM806" s="217" t="s">
        <v>1047</v>
      </c>
    </row>
    <row r="807" s="2" customFormat="1">
      <c r="A807" s="39"/>
      <c r="B807" s="40"/>
      <c r="C807" s="41"/>
      <c r="D807" s="219" t="s">
        <v>138</v>
      </c>
      <c r="E807" s="41"/>
      <c r="F807" s="220" t="s">
        <v>1046</v>
      </c>
      <c r="G807" s="41"/>
      <c r="H807" s="41"/>
      <c r="I807" s="221"/>
      <c r="J807" s="41"/>
      <c r="K807" s="41"/>
      <c r="L807" s="45"/>
      <c r="M807" s="222"/>
      <c r="N807" s="223"/>
      <c r="O807" s="85"/>
      <c r="P807" s="85"/>
      <c r="Q807" s="85"/>
      <c r="R807" s="85"/>
      <c r="S807" s="85"/>
      <c r="T807" s="86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138</v>
      </c>
      <c r="AU807" s="18" t="s">
        <v>83</v>
      </c>
    </row>
    <row r="808" s="13" customFormat="1">
      <c r="A808" s="13"/>
      <c r="B808" s="227"/>
      <c r="C808" s="228"/>
      <c r="D808" s="219" t="s">
        <v>144</v>
      </c>
      <c r="E808" s="229" t="s">
        <v>21</v>
      </c>
      <c r="F808" s="230" t="s">
        <v>1048</v>
      </c>
      <c r="G808" s="228"/>
      <c r="H808" s="231">
        <v>8</v>
      </c>
      <c r="I808" s="232"/>
      <c r="J808" s="228"/>
      <c r="K808" s="228"/>
      <c r="L808" s="233"/>
      <c r="M808" s="234"/>
      <c r="N808" s="235"/>
      <c r="O808" s="235"/>
      <c r="P808" s="235"/>
      <c r="Q808" s="235"/>
      <c r="R808" s="235"/>
      <c r="S808" s="235"/>
      <c r="T808" s="23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7" t="s">
        <v>144</v>
      </c>
      <c r="AU808" s="237" t="s">
        <v>83</v>
      </c>
      <c r="AV808" s="13" t="s">
        <v>83</v>
      </c>
      <c r="AW808" s="13" t="s">
        <v>34</v>
      </c>
      <c r="AX808" s="13" t="s">
        <v>73</v>
      </c>
      <c r="AY808" s="237" t="s">
        <v>129</v>
      </c>
    </row>
    <row r="809" s="14" customFormat="1">
      <c r="A809" s="14"/>
      <c r="B809" s="238"/>
      <c r="C809" s="239"/>
      <c r="D809" s="219" t="s">
        <v>144</v>
      </c>
      <c r="E809" s="240" t="s">
        <v>21</v>
      </c>
      <c r="F809" s="241" t="s">
        <v>146</v>
      </c>
      <c r="G809" s="239"/>
      <c r="H809" s="242">
        <v>8</v>
      </c>
      <c r="I809" s="243"/>
      <c r="J809" s="239"/>
      <c r="K809" s="239"/>
      <c r="L809" s="244"/>
      <c r="M809" s="245"/>
      <c r="N809" s="246"/>
      <c r="O809" s="246"/>
      <c r="P809" s="246"/>
      <c r="Q809" s="246"/>
      <c r="R809" s="246"/>
      <c r="S809" s="246"/>
      <c r="T809" s="24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8" t="s">
        <v>144</v>
      </c>
      <c r="AU809" s="248" t="s">
        <v>83</v>
      </c>
      <c r="AV809" s="14" t="s">
        <v>136</v>
      </c>
      <c r="AW809" s="14" t="s">
        <v>34</v>
      </c>
      <c r="AX809" s="14" t="s">
        <v>81</v>
      </c>
      <c r="AY809" s="248" t="s">
        <v>129</v>
      </c>
    </row>
    <row r="810" s="2" customFormat="1" ht="16.5" customHeight="1">
      <c r="A810" s="39"/>
      <c r="B810" s="40"/>
      <c r="C810" s="259" t="s">
        <v>1049</v>
      </c>
      <c r="D810" s="259" t="s">
        <v>521</v>
      </c>
      <c r="E810" s="260" t="s">
        <v>1050</v>
      </c>
      <c r="F810" s="261" t="s">
        <v>1051</v>
      </c>
      <c r="G810" s="262" t="s">
        <v>646</v>
      </c>
      <c r="H810" s="263">
        <v>16.274999999999999</v>
      </c>
      <c r="I810" s="264"/>
      <c r="J810" s="265">
        <f>ROUND(I810*H810,2)</f>
        <v>0</v>
      </c>
      <c r="K810" s="261" t="s">
        <v>135</v>
      </c>
      <c r="L810" s="266"/>
      <c r="M810" s="267" t="s">
        <v>21</v>
      </c>
      <c r="N810" s="268" t="s">
        <v>44</v>
      </c>
      <c r="O810" s="85"/>
      <c r="P810" s="215">
        <f>O810*H810</f>
        <v>0</v>
      </c>
      <c r="Q810" s="215">
        <v>0.048300000000000003</v>
      </c>
      <c r="R810" s="215">
        <f>Q810*H810</f>
        <v>0.78608250000000002</v>
      </c>
      <c r="S810" s="215">
        <v>0</v>
      </c>
      <c r="T810" s="216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17" t="s">
        <v>192</v>
      </c>
      <c r="AT810" s="217" t="s">
        <v>521</v>
      </c>
      <c r="AU810" s="217" t="s">
        <v>83</v>
      </c>
      <c r="AY810" s="18" t="s">
        <v>129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18" t="s">
        <v>81</v>
      </c>
      <c r="BK810" s="218">
        <f>ROUND(I810*H810,2)</f>
        <v>0</v>
      </c>
      <c r="BL810" s="18" t="s">
        <v>136</v>
      </c>
      <c r="BM810" s="217" t="s">
        <v>1052</v>
      </c>
    </row>
    <row r="811" s="2" customFormat="1">
      <c r="A811" s="39"/>
      <c r="B811" s="40"/>
      <c r="C811" s="41"/>
      <c r="D811" s="219" t="s">
        <v>138</v>
      </c>
      <c r="E811" s="41"/>
      <c r="F811" s="220" t="s">
        <v>1051</v>
      </c>
      <c r="G811" s="41"/>
      <c r="H811" s="41"/>
      <c r="I811" s="221"/>
      <c r="J811" s="41"/>
      <c r="K811" s="41"/>
      <c r="L811" s="45"/>
      <c r="M811" s="222"/>
      <c r="N811" s="223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138</v>
      </c>
      <c r="AU811" s="18" t="s">
        <v>83</v>
      </c>
    </row>
    <row r="812" s="13" customFormat="1">
      <c r="A812" s="13"/>
      <c r="B812" s="227"/>
      <c r="C812" s="228"/>
      <c r="D812" s="219" t="s">
        <v>144</v>
      </c>
      <c r="E812" s="229" t="s">
        <v>21</v>
      </c>
      <c r="F812" s="230" t="s">
        <v>1053</v>
      </c>
      <c r="G812" s="228"/>
      <c r="H812" s="231">
        <v>16.274999999999999</v>
      </c>
      <c r="I812" s="232"/>
      <c r="J812" s="228"/>
      <c r="K812" s="228"/>
      <c r="L812" s="233"/>
      <c r="M812" s="234"/>
      <c r="N812" s="235"/>
      <c r="O812" s="235"/>
      <c r="P812" s="235"/>
      <c r="Q812" s="235"/>
      <c r="R812" s="235"/>
      <c r="S812" s="235"/>
      <c r="T812" s="23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7" t="s">
        <v>144</v>
      </c>
      <c r="AU812" s="237" t="s">
        <v>83</v>
      </c>
      <c r="AV812" s="13" t="s">
        <v>83</v>
      </c>
      <c r="AW812" s="13" t="s">
        <v>34</v>
      </c>
      <c r="AX812" s="13" t="s">
        <v>73</v>
      </c>
      <c r="AY812" s="237" t="s">
        <v>129</v>
      </c>
    </row>
    <row r="813" s="14" customFormat="1">
      <c r="A813" s="14"/>
      <c r="B813" s="238"/>
      <c r="C813" s="239"/>
      <c r="D813" s="219" t="s">
        <v>144</v>
      </c>
      <c r="E813" s="240" t="s">
        <v>21</v>
      </c>
      <c r="F813" s="241" t="s">
        <v>146</v>
      </c>
      <c r="G813" s="239"/>
      <c r="H813" s="242">
        <v>16.274999999999999</v>
      </c>
      <c r="I813" s="243"/>
      <c r="J813" s="239"/>
      <c r="K813" s="239"/>
      <c r="L813" s="244"/>
      <c r="M813" s="245"/>
      <c r="N813" s="246"/>
      <c r="O813" s="246"/>
      <c r="P813" s="246"/>
      <c r="Q813" s="246"/>
      <c r="R813" s="246"/>
      <c r="S813" s="246"/>
      <c r="T813" s="247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8" t="s">
        <v>144</v>
      </c>
      <c r="AU813" s="248" t="s">
        <v>83</v>
      </c>
      <c r="AV813" s="14" t="s">
        <v>136</v>
      </c>
      <c r="AW813" s="14" t="s">
        <v>34</v>
      </c>
      <c r="AX813" s="14" t="s">
        <v>81</v>
      </c>
      <c r="AY813" s="248" t="s">
        <v>129</v>
      </c>
    </row>
    <row r="814" s="2" customFormat="1" ht="16.5" customHeight="1">
      <c r="A814" s="39"/>
      <c r="B814" s="40"/>
      <c r="C814" s="206" t="s">
        <v>1054</v>
      </c>
      <c r="D814" s="206" t="s">
        <v>131</v>
      </c>
      <c r="E814" s="207" t="s">
        <v>1055</v>
      </c>
      <c r="F814" s="208" t="s">
        <v>1056</v>
      </c>
      <c r="G814" s="209" t="s">
        <v>646</v>
      </c>
      <c r="H814" s="210">
        <v>22</v>
      </c>
      <c r="I814" s="211"/>
      <c r="J814" s="212">
        <f>ROUND(I814*H814,2)</f>
        <v>0</v>
      </c>
      <c r="K814" s="208" t="s">
        <v>135</v>
      </c>
      <c r="L814" s="45"/>
      <c r="M814" s="213" t="s">
        <v>21</v>
      </c>
      <c r="N814" s="214" t="s">
        <v>44</v>
      </c>
      <c r="O814" s="85"/>
      <c r="P814" s="215">
        <f>O814*H814</f>
        <v>0</v>
      </c>
      <c r="Q814" s="215">
        <v>1.0000000000000001E-05</v>
      </c>
      <c r="R814" s="215">
        <f>Q814*H814</f>
        <v>0.00022000000000000001</v>
      </c>
      <c r="S814" s="215">
        <v>0</v>
      </c>
      <c r="T814" s="216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7" t="s">
        <v>136</v>
      </c>
      <c r="AT814" s="217" t="s">
        <v>131</v>
      </c>
      <c r="AU814" s="217" t="s">
        <v>83</v>
      </c>
      <c r="AY814" s="18" t="s">
        <v>129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8" t="s">
        <v>81</v>
      </c>
      <c r="BK814" s="218">
        <f>ROUND(I814*H814,2)</f>
        <v>0</v>
      </c>
      <c r="BL814" s="18" t="s">
        <v>136</v>
      </c>
      <c r="BM814" s="217" t="s">
        <v>1057</v>
      </c>
    </row>
    <row r="815" s="2" customFormat="1">
      <c r="A815" s="39"/>
      <c r="B815" s="40"/>
      <c r="C815" s="41"/>
      <c r="D815" s="219" t="s">
        <v>138</v>
      </c>
      <c r="E815" s="41"/>
      <c r="F815" s="220" t="s">
        <v>1058</v>
      </c>
      <c r="G815" s="41"/>
      <c r="H815" s="41"/>
      <c r="I815" s="221"/>
      <c r="J815" s="41"/>
      <c r="K815" s="41"/>
      <c r="L815" s="45"/>
      <c r="M815" s="222"/>
      <c r="N815" s="223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138</v>
      </c>
      <c r="AU815" s="18" t="s">
        <v>83</v>
      </c>
    </row>
    <row r="816" s="2" customFormat="1">
      <c r="A816" s="39"/>
      <c r="B816" s="40"/>
      <c r="C816" s="41"/>
      <c r="D816" s="224" t="s">
        <v>140</v>
      </c>
      <c r="E816" s="41"/>
      <c r="F816" s="225" t="s">
        <v>1059</v>
      </c>
      <c r="G816" s="41"/>
      <c r="H816" s="41"/>
      <c r="I816" s="221"/>
      <c r="J816" s="41"/>
      <c r="K816" s="41"/>
      <c r="L816" s="45"/>
      <c r="M816" s="222"/>
      <c r="N816" s="223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140</v>
      </c>
      <c r="AU816" s="18" t="s">
        <v>83</v>
      </c>
    </row>
    <row r="817" s="2" customFormat="1">
      <c r="A817" s="39"/>
      <c r="B817" s="40"/>
      <c r="C817" s="41"/>
      <c r="D817" s="219" t="s">
        <v>142</v>
      </c>
      <c r="E817" s="41"/>
      <c r="F817" s="226" t="s">
        <v>1060</v>
      </c>
      <c r="G817" s="41"/>
      <c r="H817" s="41"/>
      <c r="I817" s="221"/>
      <c r="J817" s="41"/>
      <c r="K817" s="41"/>
      <c r="L817" s="45"/>
      <c r="M817" s="222"/>
      <c r="N817" s="223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142</v>
      </c>
      <c r="AU817" s="18" t="s">
        <v>83</v>
      </c>
    </row>
    <row r="818" s="13" customFormat="1">
      <c r="A818" s="13"/>
      <c r="B818" s="227"/>
      <c r="C818" s="228"/>
      <c r="D818" s="219" t="s">
        <v>144</v>
      </c>
      <c r="E818" s="229" t="s">
        <v>21</v>
      </c>
      <c r="F818" s="230" t="s">
        <v>1061</v>
      </c>
      <c r="G818" s="228"/>
      <c r="H818" s="231">
        <v>22</v>
      </c>
      <c r="I818" s="232"/>
      <c r="J818" s="228"/>
      <c r="K818" s="228"/>
      <c r="L818" s="233"/>
      <c r="M818" s="234"/>
      <c r="N818" s="235"/>
      <c r="O818" s="235"/>
      <c r="P818" s="235"/>
      <c r="Q818" s="235"/>
      <c r="R818" s="235"/>
      <c r="S818" s="235"/>
      <c r="T818" s="23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7" t="s">
        <v>144</v>
      </c>
      <c r="AU818" s="237" t="s">
        <v>83</v>
      </c>
      <c r="AV818" s="13" t="s">
        <v>83</v>
      </c>
      <c r="AW818" s="13" t="s">
        <v>34</v>
      </c>
      <c r="AX818" s="13" t="s">
        <v>73</v>
      </c>
      <c r="AY818" s="237" t="s">
        <v>129</v>
      </c>
    </row>
    <row r="819" s="14" customFormat="1">
      <c r="A819" s="14"/>
      <c r="B819" s="238"/>
      <c r="C819" s="239"/>
      <c r="D819" s="219" t="s">
        <v>144</v>
      </c>
      <c r="E819" s="240" t="s">
        <v>21</v>
      </c>
      <c r="F819" s="241" t="s">
        <v>146</v>
      </c>
      <c r="G819" s="239"/>
      <c r="H819" s="242">
        <v>22</v>
      </c>
      <c r="I819" s="243"/>
      <c r="J819" s="239"/>
      <c r="K819" s="239"/>
      <c r="L819" s="244"/>
      <c r="M819" s="245"/>
      <c r="N819" s="246"/>
      <c r="O819" s="246"/>
      <c r="P819" s="246"/>
      <c r="Q819" s="246"/>
      <c r="R819" s="246"/>
      <c r="S819" s="246"/>
      <c r="T819" s="247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8" t="s">
        <v>144</v>
      </c>
      <c r="AU819" s="248" t="s">
        <v>83</v>
      </c>
      <c r="AV819" s="14" t="s">
        <v>136</v>
      </c>
      <c r="AW819" s="14" t="s">
        <v>34</v>
      </c>
      <c r="AX819" s="14" t="s">
        <v>81</v>
      </c>
      <c r="AY819" s="248" t="s">
        <v>129</v>
      </c>
    </row>
    <row r="820" s="2" customFormat="1" ht="21.75" customHeight="1">
      <c r="A820" s="39"/>
      <c r="B820" s="40"/>
      <c r="C820" s="206" t="s">
        <v>1062</v>
      </c>
      <c r="D820" s="206" t="s">
        <v>131</v>
      </c>
      <c r="E820" s="207" t="s">
        <v>1063</v>
      </c>
      <c r="F820" s="208" t="s">
        <v>1064</v>
      </c>
      <c r="G820" s="209" t="s">
        <v>646</v>
      </c>
      <c r="H820" s="210">
        <v>22</v>
      </c>
      <c r="I820" s="211"/>
      <c r="J820" s="212">
        <f>ROUND(I820*H820,2)</f>
        <v>0</v>
      </c>
      <c r="K820" s="208" t="s">
        <v>135</v>
      </c>
      <c r="L820" s="45"/>
      <c r="M820" s="213" t="s">
        <v>21</v>
      </c>
      <c r="N820" s="214" t="s">
        <v>44</v>
      </c>
      <c r="O820" s="85"/>
      <c r="P820" s="215">
        <f>O820*H820</f>
        <v>0</v>
      </c>
      <c r="Q820" s="215">
        <v>0.00034000000000000002</v>
      </c>
      <c r="R820" s="215">
        <f>Q820*H820</f>
        <v>0.0074800000000000005</v>
      </c>
      <c r="S820" s="215">
        <v>0</v>
      </c>
      <c r="T820" s="216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17" t="s">
        <v>136</v>
      </c>
      <c r="AT820" s="217" t="s">
        <v>131</v>
      </c>
      <c r="AU820" s="217" t="s">
        <v>83</v>
      </c>
      <c r="AY820" s="18" t="s">
        <v>129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8" t="s">
        <v>81</v>
      </c>
      <c r="BK820" s="218">
        <f>ROUND(I820*H820,2)</f>
        <v>0</v>
      </c>
      <c r="BL820" s="18" t="s">
        <v>136</v>
      </c>
      <c r="BM820" s="217" t="s">
        <v>1065</v>
      </c>
    </row>
    <row r="821" s="2" customFormat="1">
      <c r="A821" s="39"/>
      <c r="B821" s="40"/>
      <c r="C821" s="41"/>
      <c r="D821" s="219" t="s">
        <v>138</v>
      </c>
      <c r="E821" s="41"/>
      <c r="F821" s="220" t="s">
        <v>1066</v>
      </c>
      <c r="G821" s="41"/>
      <c r="H821" s="41"/>
      <c r="I821" s="221"/>
      <c r="J821" s="41"/>
      <c r="K821" s="41"/>
      <c r="L821" s="45"/>
      <c r="M821" s="222"/>
      <c r="N821" s="223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138</v>
      </c>
      <c r="AU821" s="18" t="s">
        <v>83</v>
      </c>
    </row>
    <row r="822" s="2" customFormat="1">
      <c r="A822" s="39"/>
      <c r="B822" s="40"/>
      <c r="C822" s="41"/>
      <c r="D822" s="224" t="s">
        <v>140</v>
      </c>
      <c r="E822" s="41"/>
      <c r="F822" s="225" t="s">
        <v>1067</v>
      </c>
      <c r="G822" s="41"/>
      <c r="H822" s="41"/>
      <c r="I822" s="221"/>
      <c r="J822" s="41"/>
      <c r="K822" s="41"/>
      <c r="L822" s="45"/>
      <c r="M822" s="222"/>
      <c r="N822" s="223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140</v>
      </c>
      <c r="AU822" s="18" t="s">
        <v>83</v>
      </c>
    </row>
    <row r="823" s="2" customFormat="1">
      <c r="A823" s="39"/>
      <c r="B823" s="40"/>
      <c r="C823" s="41"/>
      <c r="D823" s="219" t="s">
        <v>142</v>
      </c>
      <c r="E823" s="41"/>
      <c r="F823" s="226" t="s">
        <v>1068</v>
      </c>
      <c r="G823" s="41"/>
      <c r="H823" s="41"/>
      <c r="I823" s="221"/>
      <c r="J823" s="41"/>
      <c r="K823" s="41"/>
      <c r="L823" s="45"/>
      <c r="M823" s="222"/>
      <c r="N823" s="223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142</v>
      </c>
      <c r="AU823" s="18" t="s">
        <v>83</v>
      </c>
    </row>
    <row r="824" s="13" customFormat="1">
      <c r="A824" s="13"/>
      <c r="B824" s="227"/>
      <c r="C824" s="228"/>
      <c r="D824" s="219" t="s">
        <v>144</v>
      </c>
      <c r="E824" s="229" t="s">
        <v>21</v>
      </c>
      <c r="F824" s="230" t="s">
        <v>1061</v>
      </c>
      <c r="G824" s="228"/>
      <c r="H824" s="231">
        <v>22</v>
      </c>
      <c r="I824" s="232"/>
      <c r="J824" s="228"/>
      <c r="K824" s="228"/>
      <c r="L824" s="233"/>
      <c r="M824" s="234"/>
      <c r="N824" s="235"/>
      <c r="O824" s="235"/>
      <c r="P824" s="235"/>
      <c r="Q824" s="235"/>
      <c r="R824" s="235"/>
      <c r="S824" s="235"/>
      <c r="T824" s="23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7" t="s">
        <v>144</v>
      </c>
      <c r="AU824" s="237" t="s">
        <v>83</v>
      </c>
      <c r="AV824" s="13" t="s">
        <v>83</v>
      </c>
      <c r="AW824" s="13" t="s">
        <v>34</v>
      </c>
      <c r="AX824" s="13" t="s">
        <v>73</v>
      </c>
      <c r="AY824" s="237" t="s">
        <v>129</v>
      </c>
    </row>
    <row r="825" s="14" customFormat="1">
      <c r="A825" s="14"/>
      <c r="B825" s="238"/>
      <c r="C825" s="239"/>
      <c r="D825" s="219" t="s">
        <v>144</v>
      </c>
      <c r="E825" s="240" t="s">
        <v>21</v>
      </c>
      <c r="F825" s="241" t="s">
        <v>146</v>
      </c>
      <c r="G825" s="239"/>
      <c r="H825" s="242">
        <v>22</v>
      </c>
      <c r="I825" s="243"/>
      <c r="J825" s="239"/>
      <c r="K825" s="239"/>
      <c r="L825" s="244"/>
      <c r="M825" s="245"/>
      <c r="N825" s="246"/>
      <c r="O825" s="246"/>
      <c r="P825" s="246"/>
      <c r="Q825" s="246"/>
      <c r="R825" s="246"/>
      <c r="S825" s="246"/>
      <c r="T825" s="24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8" t="s">
        <v>144</v>
      </c>
      <c r="AU825" s="248" t="s">
        <v>83</v>
      </c>
      <c r="AV825" s="14" t="s">
        <v>136</v>
      </c>
      <c r="AW825" s="14" t="s">
        <v>34</v>
      </c>
      <c r="AX825" s="14" t="s">
        <v>81</v>
      </c>
      <c r="AY825" s="248" t="s">
        <v>129</v>
      </c>
    </row>
    <row r="826" s="2" customFormat="1" ht="16.5" customHeight="1">
      <c r="A826" s="39"/>
      <c r="B826" s="40"/>
      <c r="C826" s="206" t="s">
        <v>1069</v>
      </c>
      <c r="D826" s="206" t="s">
        <v>131</v>
      </c>
      <c r="E826" s="207" t="s">
        <v>1070</v>
      </c>
      <c r="F826" s="208" t="s">
        <v>1071</v>
      </c>
      <c r="G826" s="209" t="s">
        <v>646</v>
      </c>
      <c r="H826" s="210">
        <v>7.5</v>
      </c>
      <c r="I826" s="211"/>
      <c r="J826" s="212">
        <f>ROUND(I826*H826,2)</f>
        <v>0</v>
      </c>
      <c r="K826" s="208" t="s">
        <v>135</v>
      </c>
      <c r="L826" s="45"/>
      <c r="M826" s="213" t="s">
        <v>21</v>
      </c>
      <c r="N826" s="214" t="s">
        <v>44</v>
      </c>
      <c r="O826" s="85"/>
      <c r="P826" s="215">
        <f>O826*H826</f>
        <v>0</v>
      </c>
      <c r="Q826" s="215">
        <v>0.88534690000000005</v>
      </c>
      <c r="R826" s="215">
        <f>Q826*H826</f>
        <v>6.6401017500000004</v>
      </c>
      <c r="S826" s="215">
        <v>0</v>
      </c>
      <c r="T826" s="216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17" t="s">
        <v>136</v>
      </c>
      <c r="AT826" s="217" t="s">
        <v>131</v>
      </c>
      <c r="AU826" s="217" t="s">
        <v>83</v>
      </c>
      <c r="AY826" s="18" t="s">
        <v>129</v>
      </c>
      <c r="BE826" s="218">
        <f>IF(N826="základní",J826,0)</f>
        <v>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8" t="s">
        <v>81</v>
      </c>
      <c r="BK826" s="218">
        <f>ROUND(I826*H826,2)</f>
        <v>0</v>
      </c>
      <c r="BL826" s="18" t="s">
        <v>136</v>
      </c>
      <c r="BM826" s="217" t="s">
        <v>1072</v>
      </c>
    </row>
    <row r="827" s="2" customFormat="1">
      <c r="A827" s="39"/>
      <c r="B827" s="40"/>
      <c r="C827" s="41"/>
      <c r="D827" s="219" t="s">
        <v>138</v>
      </c>
      <c r="E827" s="41"/>
      <c r="F827" s="220" t="s">
        <v>1073</v>
      </c>
      <c r="G827" s="41"/>
      <c r="H827" s="41"/>
      <c r="I827" s="221"/>
      <c r="J827" s="41"/>
      <c r="K827" s="41"/>
      <c r="L827" s="45"/>
      <c r="M827" s="222"/>
      <c r="N827" s="223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138</v>
      </c>
      <c r="AU827" s="18" t="s">
        <v>83</v>
      </c>
    </row>
    <row r="828" s="2" customFormat="1">
      <c r="A828" s="39"/>
      <c r="B828" s="40"/>
      <c r="C828" s="41"/>
      <c r="D828" s="224" t="s">
        <v>140</v>
      </c>
      <c r="E828" s="41"/>
      <c r="F828" s="225" t="s">
        <v>1074</v>
      </c>
      <c r="G828" s="41"/>
      <c r="H828" s="41"/>
      <c r="I828" s="221"/>
      <c r="J828" s="41"/>
      <c r="K828" s="41"/>
      <c r="L828" s="45"/>
      <c r="M828" s="222"/>
      <c r="N828" s="223"/>
      <c r="O828" s="85"/>
      <c r="P828" s="85"/>
      <c r="Q828" s="85"/>
      <c r="R828" s="85"/>
      <c r="S828" s="85"/>
      <c r="T828" s="86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140</v>
      </c>
      <c r="AU828" s="18" t="s">
        <v>83</v>
      </c>
    </row>
    <row r="829" s="2" customFormat="1">
      <c r="A829" s="39"/>
      <c r="B829" s="40"/>
      <c r="C829" s="41"/>
      <c r="D829" s="219" t="s">
        <v>142</v>
      </c>
      <c r="E829" s="41"/>
      <c r="F829" s="226" t="s">
        <v>1075</v>
      </c>
      <c r="G829" s="41"/>
      <c r="H829" s="41"/>
      <c r="I829" s="221"/>
      <c r="J829" s="41"/>
      <c r="K829" s="41"/>
      <c r="L829" s="45"/>
      <c r="M829" s="222"/>
      <c r="N829" s="223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142</v>
      </c>
      <c r="AU829" s="18" t="s">
        <v>83</v>
      </c>
    </row>
    <row r="830" s="13" customFormat="1">
      <c r="A830" s="13"/>
      <c r="B830" s="227"/>
      <c r="C830" s="228"/>
      <c r="D830" s="219" t="s">
        <v>144</v>
      </c>
      <c r="E830" s="229" t="s">
        <v>21</v>
      </c>
      <c r="F830" s="230" t="s">
        <v>1076</v>
      </c>
      <c r="G830" s="228"/>
      <c r="H830" s="231">
        <v>7.5</v>
      </c>
      <c r="I830" s="232"/>
      <c r="J830" s="228"/>
      <c r="K830" s="228"/>
      <c r="L830" s="233"/>
      <c r="M830" s="234"/>
      <c r="N830" s="235"/>
      <c r="O830" s="235"/>
      <c r="P830" s="235"/>
      <c r="Q830" s="235"/>
      <c r="R830" s="235"/>
      <c r="S830" s="235"/>
      <c r="T830" s="23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7" t="s">
        <v>144</v>
      </c>
      <c r="AU830" s="237" t="s">
        <v>83</v>
      </c>
      <c r="AV830" s="13" t="s">
        <v>83</v>
      </c>
      <c r="AW830" s="13" t="s">
        <v>34</v>
      </c>
      <c r="AX830" s="13" t="s">
        <v>81</v>
      </c>
      <c r="AY830" s="237" t="s">
        <v>129</v>
      </c>
    </row>
    <row r="831" s="2" customFormat="1" ht="16.5" customHeight="1">
      <c r="A831" s="39"/>
      <c r="B831" s="40"/>
      <c r="C831" s="259" t="s">
        <v>1077</v>
      </c>
      <c r="D831" s="259" t="s">
        <v>521</v>
      </c>
      <c r="E831" s="260" t="s">
        <v>1078</v>
      </c>
      <c r="F831" s="261" t="s">
        <v>1079</v>
      </c>
      <c r="G831" s="262" t="s">
        <v>646</v>
      </c>
      <c r="H831" s="263">
        <v>7.5</v>
      </c>
      <c r="I831" s="264"/>
      <c r="J831" s="265">
        <f>ROUND(I831*H831,2)</f>
        <v>0</v>
      </c>
      <c r="K831" s="261" t="s">
        <v>135</v>
      </c>
      <c r="L831" s="266"/>
      <c r="M831" s="267" t="s">
        <v>21</v>
      </c>
      <c r="N831" s="268" t="s">
        <v>44</v>
      </c>
      <c r="O831" s="85"/>
      <c r="P831" s="215">
        <f>O831*H831</f>
        <v>0</v>
      </c>
      <c r="Q831" s="215">
        <v>0.59999999999999998</v>
      </c>
      <c r="R831" s="215">
        <f>Q831*H831</f>
        <v>4.5</v>
      </c>
      <c r="S831" s="215">
        <v>0</v>
      </c>
      <c r="T831" s="216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7" t="s">
        <v>192</v>
      </c>
      <c r="AT831" s="217" t="s">
        <v>521</v>
      </c>
      <c r="AU831" s="217" t="s">
        <v>83</v>
      </c>
      <c r="AY831" s="18" t="s">
        <v>129</v>
      </c>
      <c r="BE831" s="218">
        <f>IF(N831="základní",J831,0)</f>
        <v>0</v>
      </c>
      <c r="BF831" s="218">
        <f>IF(N831="snížená",J831,0)</f>
        <v>0</v>
      </c>
      <c r="BG831" s="218">
        <f>IF(N831="zákl. přenesená",J831,0)</f>
        <v>0</v>
      </c>
      <c r="BH831" s="218">
        <f>IF(N831="sníž. přenesená",J831,0)</f>
        <v>0</v>
      </c>
      <c r="BI831" s="218">
        <f>IF(N831="nulová",J831,0)</f>
        <v>0</v>
      </c>
      <c r="BJ831" s="18" t="s">
        <v>81</v>
      </c>
      <c r="BK831" s="218">
        <f>ROUND(I831*H831,2)</f>
        <v>0</v>
      </c>
      <c r="BL831" s="18" t="s">
        <v>136</v>
      </c>
      <c r="BM831" s="217" t="s">
        <v>1080</v>
      </c>
    </row>
    <row r="832" s="2" customFormat="1">
      <c r="A832" s="39"/>
      <c r="B832" s="40"/>
      <c r="C832" s="41"/>
      <c r="D832" s="219" t="s">
        <v>138</v>
      </c>
      <c r="E832" s="41"/>
      <c r="F832" s="220" t="s">
        <v>1079</v>
      </c>
      <c r="G832" s="41"/>
      <c r="H832" s="41"/>
      <c r="I832" s="221"/>
      <c r="J832" s="41"/>
      <c r="K832" s="41"/>
      <c r="L832" s="45"/>
      <c r="M832" s="222"/>
      <c r="N832" s="223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138</v>
      </c>
      <c r="AU832" s="18" t="s">
        <v>83</v>
      </c>
    </row>
    <row r="833" s="2" customFormat="1" ht="16.5" customHeight="1">
      <c r="A833" s="39"/>
      <c r="B833" s="40"/>
      <c r="C833" s="206" t="s">
        <v>1081</v>
      </c>
      <c r="D833" s="206" t="s">
        <v>131</v>
      </c>
      <c r="E833" s="207" t="s">
        <v>1082</v>
      </c>
      <c r="F833" s="208" t="s">
        <v>1083</v>
      </c>
      <c r="G833" s="209" t="s">
        <v>646</v>
      </c>
      <c r="H833" s="210">
        <v>21.949999999999999</v>
      </c>
      <c r="I833" s="211"/>
      <c r="J833" s="212">
        <f>ROUND(I833*H833,2)</f>
        <v>0</v>
      </c>
      <c r="K833" s="208" t="s">
        <v>135</v>
      </c>
      <c r="L833" s="45"/>
      <c r="M833" s="213" t="s">
        <v>21</v>
      </c>
      <c r="N833" s="214" t="s">
        <v>44</v>
      </c>
      <c r="O833" s="85"/>
      <c r="P833" s="215">
        <f>O833*H833</f>
        <v>0</v>
      </c>
      <c r="Q833" s="215">
        <v>0</v>
      </c>
      <c r="R833" s="215">
        <f>Q833*H833</f>
        <v>0</v>
      </c>
      <c r="S833" s="215">
        <v>0</v>
      </c>
      <c r="T833" s="216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17" t="s">
        <v>136</v>
      </c>
      <c r="AT833" s="217" t="s">
        <v>131</v>
      </c>
      <c r="AU833" s="217" t="s">
        <v>83</v>
      </c>
      <c r="AY833" s="18" t="s">
        <v>129</v>
      </c>
      <c r="BE833" s="218">
        <f>IF(N833="základní",J833,0)</f>
        <v>0</v>
      </c>
      <c r="BF833" s="218">
        <f>IF(N833="snížená",J833,0)</f>
        <v>0</v>
      </c>
      <c r="BG833" s="218">
        <f>IF(N833="zákl. přenesená",J833,0)</f>
        <v>0</v>
      </c>
      <c r="BH833" s="218">
        <f>IF(N833="sníž. přenesená",J833,0)</f>
        <v>0</v>
      </c>
      <c r="BI833" s="218">
        <f>IF(N833="nulová",J833,0)</f>
        <v>0</v>
      </c>
      <c r="BJ833" s="18" t="s">
        <v>81</v>
      </c>
      <c r="BK833" s="218">
        <f>ROUND(I833*H833,2)</f>
        <v>0</v>
      </c>
      <c r="BL833" s="18" t="s">
        <v>136</v>
      </c>
      <c r="BM833" s="217" t="s">
        <v>1084</v>
      </c>
    </row>
    <row r="834" s="2" customFormat="1">
      <c r="A834" s="39"/>
      <c r="B834" s="40"/>
      <c r="C834" s="41"/>
      <c r="D834" s="219" t="s">
        <v>138</v>
      </c>
      <c r="E834" s="41"/>
      <c r="F834" s="220" t="s">
        <v>1085</v>
      </c>
      <c r="G834" s="41"/>
      <c r="H834" s="41"/>
      <c r="I834" s="221"/>
      <c r="J834" s="41"/>
      <c r="K834" s="41"/>
      <c r="L834" s="45"/>
      <c r="M834" s="222"/>
      <c r="N834" s="223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138</v>
      </c>
      <c r="AU834" s="18" t="s">
        <v>83</v>
      </c>
    </row>
    <row r="835" s="2" customFormat="1">
      <c r="A835" s="39"/>
      <c r="B835" s="40"/>
      <c r="C835" s="41"/>
      <c r="D835" s="224" t="s">
        <v>140</v>
      </c>
      <c r="E835" s="41"/>
      <c r="F835" s="225" t="s">
        <v>1086</v>
      </c>
      <c r="G835" s="41"/>
      <c r="H835" s="41"/>
      <c r="I835" s="221"/>
      <c r="J835" s="41"/>
      <c r="K835" s="41"/>
      <c r="L835" s="45"/>
      <c r="M835" s="222"/>
      <c r="N835" s="223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140</v>
      </c>
      <c r="AU835" s="18" t="s">
        <v>83</v>
      </c>
    </row>
    <row r="836" s="2" customFormat="1">
      <c r="A836" s="39"/>
      <c r="B836" s="40"/>
      <c r="C836" s="41"/>
      <c r="D836" s="219" t="s">
        <v>142</v>
      </c>
      <c r="E836" s="41"/>
      <c r="F836" s="226" t="s">
        <v>1087</v>
      </c>
      <c r="G836" s="41"/>
      <c r="H836" s="41"/>
      <c r="I836" s="221"/>
      <c r="J836" s="41"/>
      <c r="K836" s="41"/>
      <c r="L836" s="45"/>
      <c r="M836" s="222"/>
      <c r="N836" s="223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142</v>
      </c>
      <c r="AU836" s="18" t="s">
        <v>83</v>
      </c>
    </row>
    <row r="837" s="13" customFormat="1">
      <c r="A837" s="13"/>
      <c r="B837" s="227"/>
      <c r="C837" s="228"/>
      <c r="D837" s="219" t="s">
        <v>144</v>
      </c>
      <c r="E837" s="229" t="s">
        <v>21</v>
      </c>
      <c r="F837" s="230" t="s">
        <v>1088</v>
      </c>
      <c r="G837" s="228"/>
      <c r="H837" s="231">
        <v>21.949999999999999</v>
      </c>
      <c r="I837" s="232"/>
      <c r="J837" s="228"/>
      <c r="K837" s="228"/>
      <c r="L837" s="233"/>
      <c r="M837" s="234"/>
      <c r="N837" s="235"/>
      <c r="O837" s="235"/>
      <c r="P837" s="235"/>
      <c r="Q837" s="235"/>
      <c r="R837" s="235"/>
      <c r="S837" s="235"/>
      <c r="T837" s="23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7" t="s">
        <v>144</v>
      </c>
      <c r="AU837" s="237" t="s">
        <v>83</v>
      </c>
      <c r="AV837" s="13" t="s">
        <v>83</v>
      </c>
      <c r="AW837" s="13" t="s">
        <v>34</v>
      </c>
      <c r="AX837" s="13" t="s">
        <v>73</v>
      </c>
      <c r="AY837" s="237" t="s">
        <v>129</v>
      </c>
    </row>
    <row r="838" s="14" customFormat="1">
      <c r="A838" s="14"/>
      <c r="B838" s="238"/>
      <c r="C838" s="239"/>
      <c r="D838" s="219" t="s">
        <v>144</v>
      </c>
      <c r="E838" s="240" t="s">
        <v>21</v>
      </c>
      <c r="F838" s="241" t="s">
        <v>146</v>
      </c>
      <c r="G838" s="239"/>
      <c r="H838" s="242">
        <v>21.949999999999999</v>
      </c>
      <c r="I838" s="243"/>
      <c r="J838" s="239"/>
      <c r="K838" s="239"/>
      <c r="L838" s="244"/>
      <c r="M838" s="245"/>
      <c r="N838" s="246"/>
      <c r="O838" s="246"/>
      <c r="P838" s="246"/>
      <c r="Q838" s="246"/>
      <c r="R838" s="246"/>
      <c r="S838" s="246"/>
      <c r="T838" s="24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8" t="s">
        <v>144</v>
      </c>
      <c r="AU838" s="248" t="s">
        <v>83</v>
      </c>
      <c r="AV838" s="14" t="s">
        <v>136</v>
      </c>
      <c r="AW838" s="14" t="s">
        <v>34</v>
      </c>
      <c r="AX838" s="14" t="s">
        <v>81</v>
      </c>
      <c r="AY838" s="248" t="s">
        <v>129</v>
      </c>
    </row>
    <row r="839" s="2" customFormat="1" ht="16.5" customHeight="1">
      <c r="A839" s="39"/>
      <c r="B839" s="40"/>
      <c r="C839" s="206" t="s">
        <v>1089</v>
      </c>
      <c r="D839" s="206" t="s">
        <v>131</v>
      </c>
      <c r="E839" s="207" t="s">
        <v>1090</v>
      </c>
      <c r="F839" s="208" t="s">
        <v>1091</v>
      </c>
      <c r="G839" s="209" t="s">
        <v>265</v>
      </c>
      <c r="H839" s="210">
        <v>11.199999999999999</v>
      </c>
      <c r="I839" s="211"/>
      <c r="J839" s="212">
        <f>ROUND(I839*H839,2)</f>
        <v>0</v>
      </c>
      <c r="K839" s="208" t="s">
        <v>135</v>
      </c>
      <c r="L839" s="45"/>
      <c r="M839" s="213" t="s">
        <v>21</v>
      </c>
      <c r="N839" s="214" t="s">
        <v>44</v>
      </c>
      <c r="O839" s="85"/>
      <c r="P839" s="215">
        <f>O839*H839</f>
        <v>0</v>
      </c>
      <c r="Q839" s="215">
        <v>0.12</v>
      </c>
      <c r="R839" s="215">
        <f>Q839*H839</f>
        <v>1.3439999999999999</v>
      </c>
      <c r="S839" s="215">
        <v>2.2000000000000002</v>
      </c>
      <c r="T839" s="216">
        <f>S839*H839</f>
        <v>24.640000000000001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17" t="s">
        <v>136</v>
      </c>
      <c r="AT839" s="217" t="s">
        <v>131</v>
      </c>
      <c r="AU839" s="217" t="s">
        <v>83</v>
      </c>
      <c r="AY839" s="18" t="s">
        <v>129</v>
      </c>
      <c r="BE839" s="218">
        <f>IF(N839="základní",J839,0)</f>
        <v>0</v>
      </c>
      <c r="BF839" s="218">
        <f>IF(N839="snížená",J839,0)</f>
        <v>0</v>
      </c>
      <c r="BG839" s="218">
        <f>IF(N839="zákl. přenesená",J839,0)</f>
        <v>0</v>
      </c>
      <c r="BH839" s="218">
        <f>IF(N839="sníž. přenesená",J839,0)</f>
        <v>0</v>
      </c>
      <c r="BI839" s="218">
        <f>IF(N839="nulová",J839,0)</f>
        <v>0</v>
      </c>
      <c r="BJ839" s="18" t="s">
        <v>81</v>
      </c>
      <c r="BK839" s="218">
        <f>ROUND(I839*H839,2)</f>
        <v>0</v>
      </c>
      <c r="BL839" s="18" t="s">
        <v>136</v>
      </c>
      <c r="BM839" s="217" t="s">
        <v>1092</v>
      </c>
    </row>
    <row r="840" s="2" customFormat="1">
      <c r="A840" s="39"/>
      <c r="B840" s="40"/>
      <c r="C840" s="41"/>
      <c r="D840" s="219" t="s">
        <v>138</v>
      </c>
      <c r="E840" s="41"/>
      <c r="F840" s="220" t="s">
        <v>1093</v>
      </c>
      <c r="G840" s="41"/>
      <c r="H840" s="41"/>
      <c r="I840" s="221"/>
      <c r="J840" s="41"/>
      <c r="K840" s="41"/>
      <c r="L840" s="45"/>
      <c r="M840" s="222"/>
      <c r="N840" s="223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138</v>
      </c>
      <c r="AU840" s="18" t="s">
        <v>83</v>
      </c>
    </row>
    <row r="841" s="2" customFormat="1">
      <c r="A841" s="39"/>
      <c r="B841" s="40"/>
      <c r="C841" s="41"/>
      <c r="D841" s="224" t="s">
        <v>140</v>
      </c>
      <c r="E841" s="41"/>
      <c r="F841" s="225" t="s">
        <v>1094</v>
      </c>
      <c r="G841" s="41"/>
      <c r="H841" s="41"/>
      <c r="I841" s="221"/>
      <c r="J841" s="41"/>
      <c r="K841" s="41"/>
      <c r="L841" s="45"/>
      <c r="M841" s="222"/>
      <c r="N841" s="223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140</v>
      </c>
      <c r="AU841" s="18" t="s">
        <v>83</v>
      </c>
    </row>
    <row r="842" s="2" customFormat="1">
      <c r="A842" s="39"/>
      <c r="B842" s="40"/>
      <c r="C842" s="41"/>
      <c r="D842" s="219" t="s">
        <v>142</v>
      </c>
      <c r="E842" s="41"/>
      <c r="F842" s="226" t="s">
        <v>1095</v>
      </c>
      <c r="G842" s="41"/>
      <c r="H842" s="41"/>
      <c r="I842" s="221"/>
      <c r="J842" s="41"/>
      <c r="K842" s="41"/>
      <c r="L842" s="45"/>
      <c r="M842" s="222"/>
      <c r="N842" s="223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142</v>
      </c>
      <c r="AU842" s="18" t="s">
        <v>83</v>
      </c>
    </row>
    <row r="843" s="13" customFormat="1">
      <c r="A843" s="13"/>
      <c r="B843" s="227"/>
      <c r="C843" s="228"/>
      <c r="D843" s="219" t="s">
        <v>144</v>
      </c>
      <c r="E843" s="229" t="s">
        <v>21</v>
      </c>
      <c r="F843" s="230" t="s">
        <v>1096</v>
      </c>
      <c r="G843" s="228"/>
      <c r="H843" s="231">
        <v>11.199999999999999</v>
      </c>
      <c r="I843" s="232"/>
      <c r="J843" s="228"/>
      <c r="K843" s="228"/>
      <c r="L843" s="233"/>
      <c r="M843" s="234"/>
      <c r="N843" s="235"/>
      <c r="O843" s="235"/>
      <c r="P843" s="235"/>
      <c r="Q843" s="235"/>
      <c r="R843" s="235"/>
      <c r="S843" s="235"/>
      <c r="T843" s="23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7" t="s">
        <v>144</v>
      </c>
      <c r="AU843" s="237" t="s">
        <v>83</v>
      </c>
      <c r="AV843" s="13" t="s">
        <v>83</v>
      </c>
      <c r="AW843" s="13" t="s">
        <v>34</v>
      </c>
      <c r="AX843" s="13" t="s">
        <v>73</v>
      </c>
      <c r="AY843" s="237" t="s">
        <v>129</v>
      </c>
    </row>
    <row r="844" s="14" customFormat="1">
      <c r="A844" s="14"/>
      <c r="B844" s="238"/>
      <c r="C844" s="239"/>
      <c r="D844" s="219" t="s">
        <v>144</v>
      </c>
      <c r="E844" s="240" t="s">
        <v>21</v>
      </c>
      <c r="F844" s="241" t="s">
        <v>146</v>
      </c>
      <c r="G844" s="239"/>
      <c r="H844" s="242">
        <v>11.199999999999999</v>
      </c>
      <c r="I844" s="243"/>
      <c r="J844" s="239"/>
      <c r="K844" s="239"/>
      <c r="L844" s="244"/>
      <c r="M844" s="245"/>
      <c r="N844" s="246"/>
      <c r="O844" s="246"/>
      <c r="P844" s="246"/>
      <c r="Q844" s="246"/>
      <c r="R844" s="246"/>
      <c r="S844" s="246"/>
      <c r="T844" s="247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8" t="s">
        <v>144</v>
      </c>
      <c r="AU844" s="248" t="s">
        <v>83</v>
      </c>
      <c r="AV844" s="14" t="s">
        <v>136</v>
      </c>
      <c r="AW844" s="14" t="s">
        <v>34</v>
      </c>
      <c r="AX844" s="14" t="s">
        <v>81</v>
      </c>
      <c r="AY844" s="248" t="s">
        <v>129</v>
      </c>
    </row>
    <row r="845" s="2" customFormat="1" ht="16.5" customHeight="1">
      <c r="A845" s="39"/>
      <c r="B845" s="40"/>
      <c r="C845" s="206" t="s">
        <v>1097</v>
      </c>
      <c r="D845" s="206" t="s">
        <v>131</v>
      </c>
      <c r="E845" s="207" t="s">
        <v>1098</v>
      </c>
      <c r="F845" s="208" t="s">
        <v>1099</v>
      </c>
      <c r="G845" s="209" t="s">
        <v>265</v>
      </c>
      <c r="H845" s="210">
        <v>16.800000000000001</v>
      </c>
      <c r="I845" s="211"/>
      <c r="J845" s="212">
        <f>ROUND(I845*H845,2)</f>
        <v>0</v>
      </c>
      <c r="K845" s="208" t="s">
        <v>135</v>
      </c>
      <c r="L845" s="45"/>
      <c r="M845" s="213" t="s">
        <v>21</v>
      </c>
      <c r="N845" s="214" t="s">
        <v>44</v>
      </c>
      <c r="O845" s="85"/>
      <c r="P845" s="215">
        <f>O845*H845</f>
        <v>0</v>
      </c>
      <c r="Q845" s="215">
        <v>0.12</v>
      </c>
      <c r="R845" s="215">
        <f>Q845*H845</f>
        <v>2.016</v>
      </c>
      <c r="S845" s="215">
        <v>2.1000000000000001</v>
      </c>
      <c r="T845" s="216">
        <f>S845*H845</f>
        <v>35.280000000000001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17" t="s">
        <v>136</v>
      </c>
      <c r="AT845" s="217" t="s">
        <v>131</v>
      </c>
      <c r="AU845" s="217" t="s">
        <v>83</v>
      </c>
      <c r="AY845" s="18" t="s">
        <v>129</v>
      </c>
      <c r="BE845" s="218">
        <f>IF(N845="základní",J845,0)</f>
        <v>0</v>
      </c>
      <c r="BF845" s="218">
        <f>IF(N845="snížená",J845,0)</f>
        <v>0</v>
      </c>
      <c r="BG845" s="218">
        <f>IF(N845="zákl. přenesená",J845,0)</f>
        <v>0</v>
      </c>
      <c r="BH845" s="218">
        <f>IF(N845="sníž. přenesená",J845,0)</f>
        <v>0</v>
      </c>
      <c r="BI845" s="218">
        <f>IF(N845="nulová",J845,0)</f>
        <v>0</v>
      </c>
      <c r="BJ845" s="18" t="s">
        <v>81</v>
      </c>
      <c r="BK845" s="218">
        <f>ROUND(I845*H845,2)</f>
        <v>0</v>
      </c>
      <c r="BL845" s="18" t="s">
        <v>136</v>
      </c>
      <c r="BM845" s="217" t="s">
        <v>1100</v>
      </c>
    </row>
    <row r="846" s="2" customFormat="1">
      <c r="A846" s="39"/>
      <c r="B846" s="40"/>
      <c r="C846" s="41"/>
      <c r="D846" s="219" t="s">
        <v>138</v>
      </c>
      <c r="E846" s="41"/>
      <c r="F846" s="220" t="s">
        <v>1101</v>
      </c>
      <c r="G846" s="41"/>
      <c r="H846" s="41"/>
      <c r="I846" s="221"/>
      <c r="J846" s="41"/>
      <c r="K846" s="41"/>
      <c r="L846" s="45"/>
      <c r="M846" s="222"/>
      <c r="N846" s="223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138</v>
      </c>
      <c r="AU846" s="18" t="s">
        <v>83</v>
      </c>
    </row>
    <row r="847" s="2" customFormat="1">
      <c r="A847" s="39"/>
      <c r="B847" s="40"/>
      <c r="C847" s="41"/>
      <c r="D847" s="224" t="s">
        <v>140</v>
      </c>
      <c r="E847" s="41"/>
      <c r="F847" s="225" t="s">
        <v>1102</v>
      </c>
      <c r="G847" s="41"/>
      <c r="H847" s="41"/>
      <c r="I847" s="221"/>
      <c r="J847" s="41"/>
      <c r="K847" s="41"/>
      <c r="L847" s="45"/>
      <c r="M847" s="222"/>
      <c r="N847" s="223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140</v>
      </c>
      <c r="AU847" s="18" t="s">
        <v>83</v>
      </c>
    </row>
    <row r="848" s="2" customFormat="1">
      <c r="A848" s="39"/>
      <c r="B848" s="40"/>
      <c r="C848" s="41"/>
      <c r="D848" s="219" t="s">
        <v>142</v>
      </c>
      <c r="E848" s="41"/>
      <c r="F848" s="226" t="s">
        <v>1095</v>
      </c>
      <c r="G848" s="41"/>
      <c r="H848" s="41"/>
      <c r="I848" s="221"/>
      <c r="J848" s="41"/>
      <c r="K848" s="41"/>
      <c r="L848" s="45"/>
      <c r="M848" s="222"/>
      <c r="N848" s="223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142</v>
      </c>
      <c r="AU848" s="18" t="s">
        <v>83</v>
      </c>
    </row>
    <row r="849" s="13" customFormat="1">
      <c r="A849" s="13"/>
      <c r="B849" s="227"/>
      <c r="C849" s="228"/>
      <c r="D849" s="219" t="s">
        <v>144</v>
      </c>
      <c r="E849" s="229" t="s">
        <v>21</v>
      </c>
      <c r="F849" s="230" t="s">
        <v>1103</v>
      </c>
      <c r="G849" s="228"/>
      <c r="H849" s="231">
        <v>16.800000000000001</v>
      </c>
      <c r="I849" s="232"/>
      <c r="J849" s="228"/>
      <c r="K849" s="228"/>
      <c r="L849" s="233"/>
      <c r="M849" s="234"/>
      <c r="N849" s="235"/>
      <c r="O849" s="235"/>
      <c r="P849" s="235"/>
      <c r="Q849" s="235"/>
      <c r="R849" s="235"/>
      <c r="S849" s="235"/>
      <c r="T849" s="23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7" t="s">
        <v>144</v>
      </c>
      <c r="AU849" s="237" t="s">
        <v>83</v>
      </c>
      <c r="AV849" s="13" t="s">
        <v>83</v>
      </c>
      <c r="AW849" s="13" t="s">
        <v>34</v>
      </c>
      <c r="AX849" s="13" t="s">
        <v>73</v>
      </c>
      <c r="AY849" s="237" t="s">
        <v>129</v>
      </c>
    </row>
    <row r="850" s="14" customFormat="1">
      <c r="A850" s="14"/>
      <c r="B850" s="238"/>
      <c r="C850" s="239"/>
      <c r="D850" s="219" t="s">
        <v>144</v>
      </c>
      <c r="E850" s="240" t="s">
        <v>21</v>
      </c>
      <c r="F850" s="241" t="s">
        <v>146</v>
      </c>
      <c r="G850" s="239"/>
      <c r="H850" s="242">
        <v>16.800000000000001</v>
      </c>
      <c r="I850" s="243"/>
      <c r="J850" s="239"/>
      <c r="K850" s="239"/>
      <c r="L850" s="244"/>
      <c r="M850" s="245"/>
      <c r="N850" s="246"/>
      <c r="O850" s="246"/>
      <c r="P850" s="246"/>
      <c r="Q850" s="246"/>
      <c r="R850" s="246"/>
      <c r="S850" s="246"/>
      <c r="T850" s="24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8" t="s">
        <v>144</v>
      </c>
      <c r="AU850" s="248" t="s">
        <v>83</v>
      </c>
      <c r="AV850" s="14" t="s">
        <v>136</v>
      </c>
      <c r="AW850" s="14" t="s">
        <v>34</v>
      </c>
      <c r="AX850" s="14" t="s">
        <v>81</v>
      </c>
      <c r="AY850" s="248" t="s">
        <v>129</v>
      </c>
    </row>
    <row r="851" s="12" customFormat="1" ht="22.8" customHeight="1">
      <c r="A851" s="12"/>
      <c r="B851" s="190"/>
      <c r="C851" s="191"/>
      <c r="D851" s="192" t="s">
        <v>72</v>
      </c>
      <c r="E851" s="204" t="s">
        <v>1104</v>
      </c>
      <c r="F851" s="204" t="s">
        <v>1105</v>
      </c>
      <c r="G851" s="191"/>
      <c r="H851" s="191"/>
      <c r="I851" s="194"/>
      <c r="J851" s="205">
        <f>BK851</f>
        <v>0</v>
      </c>
      <c r="K851" s="191"/>
      <c r="L851" s="196"/>
      <c r="M851" s="197"/>
      <c r="N851" s="198"/>
      <c r="O851" s="198"/>
      <c r="P851" s="199">
        <f>SUM(P852:P897)</f>
        <v>0</v>
      </c>
      <c r="Q851" s="198"/>
      <c r="R851" s="199">
        <f>SUM(R852:R897)</f>
        <v>0</v>
      </c>
      <c r="S851" s="198"/>
      <c r="T851" s="200">
        <f>SUM(T852:T897)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01" t="s">
        <v>81</v>
      </c>
      <c r="AT851" s="202" t="s">
        <v>72</v>
      </c>
      <c r="AU851" s="202" t="s">
        <v>81</v>
      </c>
      <c r="AY851" s="201" t="s">
        <v>129</v>
      </c>
      <c r="BK851" s="203">
        <f>SUM(BK852:BK897)</f>
        <v>0</v>
      </c>
    </row>
    <row r="852" s="2" customFormat="1" ht="16.5" customHeight="1">
      <c r="A852" s="39"/>
      <c r="B852" s="40"/>
      <c r="C852" s="206" t="s">
        <v>1106</v>
      </c>
      <c r="D852" s="206" t="s">
        <v>131</v>
      </c>
      <c r="E852" s="207" t="s">
        <v>1107</v>
      </c>
      <c r="F852" s="208" t="s">
        <v>1108</v>
      </c>
      <c r="G852" s="209" t="s">
        <v>486</v>
      </c>
      <c r="H852" s="210">
        <v>326.56</v>
      </c>
      <c r="I852" s="211"/>
      <c r="J852" s="212">
        <f>ROUND(I852*H852,2)</f>
        <v>0</v>
      </c>
      <c r="K852" s="208" t="s">
        <v>135</v>
      </c>
      <c r="L852" s="45"/>
      <c r="M852" s="213" t="s">
        <v>21</v>
      </c>
      <c r="N852" s="214" t="s">
        <v>44</v>
      </c>
      <c r="O852" s="85"/>
      <c r="P852" s="215">
        <f>O852*H852</f>
        <v>0</v>
      </c>
      <c r="Q852" s="215">
        <v>0</v>
      </c>
      <c r="R852" s="215">
        <f>Q852*H852</f>
        <v>0</v>
      </c>
      <c r="S852" s="215">
        <v>0</v>
      </c>
      <c r="T852" s="216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17" t="s">
        <v>136</v>
      </c>
      <c r="AT852" s="217" t="s">
        <v>131</v>
      </c>
      <c r="AU852" s="217" t="s">
        <v>83</v>
      </c>
      <c r="AY852" s="18" t="s">
        <v>129</v>
      </c>
      <c r="BE852" s="218">
        <f>IF(N852="základní",J852,0)</f>
        <v>0</v>
      </c>
      <c r="BF852" s="218">
        <f>IF(N852="snížená",J852,0)</f>
        <v>0</v>
      </c>
      <c r="BG852" s="218">
        <f>IF(N852="zákl. přenesená",J852,0)</f>
        <v>0</v>
      </c>
      <c r="BH852" s="218">
        <f>IF(N852="sníž. přenesená",J852,0)</f>
        <v>0</v>
      </c>
      <c r="BI852" s="218">
        <f>IF(N852="nulová",J852,0)</f>
        <v>0</v>
      </c>
      <c r="BJ852" s="18" t="s">
        <v>81</v>
      </c>
      <c r="BK852" s="218">
        <f>ROUND(I852*H852,2)</f>
        <v>0</v>
      </c>
      <c r="BL852" s="18" t="s">
        <v>136</v>
      </c>
      <c r="BM852" s="217" t="s">
        <v>1109</v>
      </c>
    </row>
    <row r="853" s="2" customFormat="1">
      <c r="A853" s="39"/>
      <c r="B853" s="40"/>
      <c r="C853" s="41"/>
      <c r="D853" s="219" t="s">
        <v>138</v>
      </c>
      <c r="E853" s="41"/>
      <c r="F853" s="220" t="s">
        <v>1110</v>
      </c>
      <c r="G853" s="41"/>
      <c r="H853" s="41"/>
      <c r="I853" s="221"/>
      <c r="J853" s="41"/>
      <c r="K853" s="41"/>
      <c r="L853" s="45"/>
      <c r="M853" s="222"/>
      <c r="N853" s="223"/>
      <c r="O853" s="85"/>
      <c r="P853" s="85"/>
      <c r="Q853" s="85"/>
      <c r="R853" s="85"/>
      <c r="S853" s="85"/>
      <c r="T853" s="86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138</v>
      </c>
      <c r="AU853" s="18" t="s">
        <v>83</v>
      </c>
    </row>
    <row r="854" s="2" customFormat="1">
      <c r="A854" s="39"/>
      <c r="B854" s="40"/>
      <c r="C854" s="41"/>
      <c r="D854" s="224" t="s">
        <v>140</v>
      </c>
      <c r="E854" s="41"/>
      <c r="F854" s="225" t="s">
        <v>1111</v>
      </c>
      <c r="G854" s="41"/>
      <c r="H854" s="41"/>
      <c r="I854" s="221"/>
      <c r="J854" s="41"/>
      <c r="K854" s="41"/>
      <c r="L854" s="45"/>
      <c r="M854" s="222"/>
      <c r="N854" s="223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140</v>
      </c>
      <c r="AU854" s="18" t="s">
        <v>83</v>
      </c>
    </row>
    <row r="855" s="2" customFormat="1">
      <c r="A855" s="39"/>
      <c r="B855" s="40"/>
      <c r="C855" s="41"/>
      <c r="D855" s="219" t="s">
        <v>142</v>
      </c>
      <c r="E855" s="41"/>
      <c r="F855" s="226" t="s">
        <v>1112</v>
      </c>
      <c r="G855" s="41"/>
      <c r="H855" s="41"/>
      <c r="I855" s="221"/>
      <c r="J855" s="41"/>
      <c r="K855" s="41"/>
      <c r="L855" s="45"/>
      <c r="M855" s="222"/>
      <c r="N855" s="223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142</v>
      </c>
      <c r="AU855" s="18" t="s">
        <v>83</v>
      </c>
    </row>
    <row r="856" s="13" customFormat="1">
      <c r="A856" s="13"/>
      <c r="B856" s="227"/>
      <c r="C856" s="228"/>
      <c r="D856" s="219" t="s">
        <v>144</v>
      </c>
      <c r="E856" s="229" t="s">
        <v>21</v>
      </c>
      <c r="F856" s="230" t="s">
        <v>1113</v>
      </c>
      <c r="G856" s="228"/>
      <c r="H856" s="231">
        <v>183.03999999999999</v>
      </c>
      <c r="I856" s="232"/>
      <c r="J856" s="228"/>
      <c r="K856" s="228"/>
      <c r="L856" s="233"/>
      <c r="M856" s="234"/>
      <c r="N856" s="235"/>
      <c r="O856" s="235"/>
      <c r="P856" s="235"/>
      <c r="Q856" s="235"/>
      <c r="R856" s="235"/>
      <c r="S856" s="235"/>
      <c r="T856" s="23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7" t="s">
        <v>144</v>
      </c>
      <c r="AU856" s="237" t="s">
        <v>83</v>
      </c>
      <c r="AV856" s="13" t="s">
        <v>83</v>
      </c>
      <c r="AW856" s="13" t="s">
        <v>34</v>
      </c>
      <c r="AX856" s="13" t="s">
        <v>73</v>
      </c>
      <c r="AY856" s="237" t="s">
        <v>129</v>
      </c>
    </row>
    <row r="857" s="13" customFormat="1">
      <c r="A857" s="13"/>
      <c r="B857" s="227"/>
      <c r="C857" s="228"/>
      <c r="D857" s="219" t="s">
        <v>144</v>
      </c>
      <c r="E857" s="229" t="s">
        <v>21</v>
      </c>
      <c r="F857" s="230" t="s">
        <v>1114</v>
      </c>
      <c r="G857" s="228"/>
      <c r="H857" s="231">
        <v>143.52000000000001</v>
      </c>
      <c r="I857" s="232"/>
      <c r="J857" s="228"/>
      <c r="K857" s="228"/>
      <c r="L857" s="233"/>
      <c r="M857" s="234"/>
      <c r="N857" s="235"/>
      <c r="O857" s="235"/>
      <c r="P857" s="235"/>
      <c r="Q857" s="235"/>
      <c r="R857" s="235"/>
      <c r="S857" s="235"/>
      <c r="T857" s="23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7" t="s">
        <v>144</v>
      </c>
      <c r="AU857" s="237" t="s">
        <v>83</v>
      </c>
      <c r="AV857" s="13" t="s">
        <v>83</v>
      </c>
      <c r="AW857" s="13" t="s">
        <v>34</v>
      </c>
      <c r="AX857" s="13" t="s">
        <v>73</v>
      </c>
      <c r="AY857" s="237" t="s">
        <v>129</v>
      </c>
    </row>
    <row r="858" s="14" customFormat="1">
      <c r="A858" s="14"/>
      <c r="B858" s="238"/>
      <c r="C858" s="239"/>
      <c r="D858" s="219" t="s">
        <v>144</v>
      </c>
      <c r="E858" s="240" t="s">
        <v>21</v>
      </c>
      <c r="F858" s="241" t="s">
        <v>146</v>
      </c>
      <c r="G858" s="239"/>
      <c r="H858" s="242">
        <v>326.56</v>
      </c>
      <c r="I858" s="243"/>
      <c r="J858" s="239"/>
      <c r="K858" s="239"/>
      <c r="L858" s="244"/>
      <c r="M858" s="245"/>
      <c r="N858" s="246"/>
      <c r="O858" s="246"/>
      <c r="P858" s="246"/>
      <c r="Q858" s="246"/>
      <c r="R858" s="246"/>
      <c r="S858" s="246"/>
      <c r="T858" s="24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8" t="s">
        <v>144</v>
      </c>
      <c r="AU858" s="248" t="s">
        <v>83</v>
      </c>
      <c r="AV858" s="14" t="s">
        <v>136</v>
      </c>
      <c r="AW858" s="14" t="s">
        <v>34</v>
      </c>
      <c r="AX858" s="14" t="s">
        <v>81</v>
      </c>
      <c r="AY858" s="248" t="s">
        <v>129</v>
      </c>
    </row>
    <row r="859" s="2" customFormat="1" ht="16.5" customHeight="1">
      <c r="A859" s="39"/>
      <c r="B859" s="40"/>
      <c r="C859" s="206" t="s">
        <v>1115</v>
      </c>
      <c r="D859" s="206" t="s">
        <v>131</v>
      </c>
      <c r="E859" s="207" t="s">
        <v>1116</v>
      </c>
      <c r="F859" s="208" t="s">
        <v>1117</v>
      </c>
      <c r="G859" s="209" t="s">
        <v>486</v>
      </c>
      <c r="H859" s="210">
        <v>37880.959999999999</v>
      </c>
      <c r="I859" s="211"/>
      <c r="J859" s="212">
        <f>ROUND(I859*H859,2)</f>
        <v>0</v>
      </c>
      <c r="K859" s="208" t="s">
        <v>135</v>
      </c>
      <c r="L859" s="45"/>
      <c r="M859" s="213" t="s">
        <v>21</v>
      </c>
      <c r="N859" s="214" t="s">
        <v>44</v>
      </c>
      <c r="O859" s="85"/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17" t="s">
        <v>136</v>
      </c>
      <c r="AT859" s="217" t="s">
        <v>131</v>
      </c>
      <c r="AU859" s="217" t="s">
        <v>83</v>
      </c>
      <c r="AY859" s="18" t="s">
        <v>129</v>
      </c>
      <c r="BE859" s="218">
        <f>IF(N859="základní",J859,0)</f>
        <v>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8" t="s">
        <v>81</v>
      </c>
      <c r="BK859" s="218">
        <f>ROUND(I859*H859,2)</f>
        <v>0</v>
      </c>
      <c r="BL859" s="18" t="s">
        <v>136</v>
      </c>
      <c r="BM859" s="217" t="s">
        <v>1118</v>
      </c>
    </row>
    <row r="860" s="2" customFormat="1">
      <c r="A860" s="39"/>
      <c r="B860" s="40"/>
      <c r="C860" s="41"/>
      <c r="D860" s="219" t="s">
        <v>138</v>
      </c>
      <c r="E860" s="41"/>
      <c r="F860" s="220" t="s">
        <v>1119</v>
      </c>
      <c r="G860" s="41"/>
      <c r="H860" s="41"/>
      <c r="I860" s="221"/>
      <c r="J860" s="41"/>
      <c r="K860" s="41"/>
      <c r="L860" s="45"/>
      <c r="M860" s="222"/>
      <c r="N860" s="223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138</v>
      </c>
      <c r="AU860" s="18" t="s">
        <v>83</v>
      </c>
    </row>
    <row r="861" s="2" customFormat="1">
      <c r="A861" s="39"/>
      <c r="B861" s="40"/>
      <c r="C861" s="41"/>
      <c r="D861" s="224" t="s">
        <v>140</v>
      </c>
      <c r="E861" s="41"/>
      <c r="F861" s="225" t="s">
        <v>1120</v>
      </c>
      <c r="G861" s="41"/>
      <c r="H861" s="41"/>
      <c r="I861" s="221"/>
      <c r="J861" s="41"/>
      <c r="K861" s="41"/>
      <c r="L861" s="45"/>
      <c r="M861" s="222"/>
      <c r="N861" s="223"/>
      <c r="O861" s="85"/>
      <c r="P861" s="85"/>
      <c r="Q861" s="85"/>
      <c r="R861" s="85"/>
      <c r="S861" s="85"/>
      <c r="T861" s="86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140</v>
      </c>
      <c r="AU861" s="18" t="s">
        <v>83</v>
      </c>
    </row>
    <row r="862" s="2" customFormat="1">
      <c r="A862" s="39"/>
      <c r="B862" s="40"/>
      <c r="C862" s="41"/>
      <c r="D862" s="219" t="s">
        <v>142</v>
      </c>
      <c r="E862" s="41"/>
      <c r="F862" s="226" t="s">
        <v>1112</v>
      </c>
      <c r="G862" s="41"/>
      <c r="H862" s="41"/>
      <c r="I862" s="221"/>
      <c r="J862" s="41"/>
      <c r="K862" s="41"/>
      <c r="L862" s="45"/>
      <c r="M862" s="222"/>
      <c r="N862" s="223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142</v>
      </c>
      <c r="AU862" s="18" t="s">
        <v>83</v>
      </c>
    </row>
    <row r="863" s="13" customFormat="1">
      <c r="A863" s="13"/>
      <c r="B863" s="227"/>
      <c r="C863" s="228"/>
      <c r="D863" s="219" t="s">
        <v>144</v>
      </c>
      <c r="E863" s="229" t="s">
        <v>21</v>
      </c>
      <c r="F863" s="230" t="s">
        <v>1121</v>
      </c>
      <c r="G863" s="228"/>
      <c r="H863" s="231">
        <v>9470.2399999999998</v>
      </c>
      <c r="I863" s="232"/>
      <c r="J863" s="228"/>
      <c r="K863" s="228"/>
      <c r="L863" s="233"/>
      <c r="M863" s="234"/>
      <c r="N863" s="235"/>
      <c r="O863" s="235"/>
      <c r="P863" s="235"/>
      <c r="Q863" s="235"/>
      <c r="R863" s="235"/>
      <c r="S863" s="235"/>
      <c r="T863" s="23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7" t="s">
        <v>144</v>
      </c>
      <c r="AU863" s="237" t="s">
        <v>83</v>
      </c>
      <c r="AV863" s="13" t="s">
        <v>83</v>
      </c>
      <c r="AW863" s="13" t="s">
        <v>34</v>
      </c>
      <c r="AX863" s="13" t="s">
        <v>73</v>
      </c>
      <c r="AY863" s="237" t="s">
        <v>129</v>
      </c>
    </row>
    <row r="864" s="14" customFormat="1">
      <c r="A864" s="14"/>
      <c r="B864" s="238"/>
      <c r="C864" s="239"/>
      <c r="D864" s="219" t="s">
        <v>144</v>
      </c>
      <c r="E864" s="240" t="s">
        <v>21</v>
      </c>
      <c r="F864" s="241" t="s">
        <v>146</v>
      </c>
      <c r="G864" s="239"/>
      <c r="H864" s="242">
        <v>9470.2399999999998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8" t="s">
        <v>144</v>
      </c>
      <c r="AU864" s="248" t="s">
        <v>83</v>
      </c>
      <c r="AV864" s="14" t="s">
        <v>136</v>
      </c>
      <c r="AW864" s="14" t="s">
        <v>34</v>
      </c>
      <c r="AX864" s="14" t="s">
        <v>81</v>
      </c>
      <c r="AY864" s="248" t="s">
        <v>129</v>
      </c>
    </row>
    <row r="865" s="13" customFormat="1">
      <c r="A865" s="13"/>
      <c r="B865" s="227"/>
      <c r="C865" s="228"/>
      <c r="D865" s="219" t="s">
        <v>144</v>
      </c>
      <c r="E865" s="228"/>
      <c r="F865" s="230" t="s">
        <v>1122</v>
      </c>
      <c r="G865" s="228"/>
      <c r="H865" s="231">
        <v>37880.959999999999</v>
      </c>
      <c r="I865" s="232"/>
      <c r="J865" s="228"/>
      <c r="K865" s="228"/>
      <c r="L865" s="233"/>
      <c r="M865" s="234"/>
      <c r="N865" s="235"/>
      <c r="O865" s="235"/>
      <c r="P865" s="235"/>
      <c r="Q865" s="235"/>
      <c r="R865" s="235"/>
      <c r="S865" s="235"/>
      <c r="T865" s="23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7" t="s">
        <v>144</v>
      </c>
      <c r="AU865" s="237" t="s">
        <v>83</v>
      </c>
      <c r="AV865" s="13" t="s">
        <v>83</v>
      </c>
      <c r="AW865" s="13" t="s">
        <v>4</v>
      </c>
      <c r="AX865" s="13" t="s">
        <v>81</v>
      </c>
      <c r="AY865" s="237" t="s">
        <v>129</v>
      </c>
    </row>
    <row r="866" s="2" customFormat="1" ht="16.5" customHeight="1">
      <c r="A866" s="39"/>
      <c r="B866" s="40"/>
      <c r="C866" s="206" t="s">
        <v>1123</v>
      </c>
      <c r="D866" s="206" t="s">
        <v>131</v>
      </c>
      <c r="E866" s="207" t="s">
        <v>1124</v>
      </c>
      <c r="F866" s="208" t="s">
        <v>1125</v>
      </c>
      <c r="G866" s="209" t="s">
        <v>486</v>
      </c>
      <c r="H866" s="210">
        <v>66.951999999999998</v>
      </c>
      <c r="I866" s="211"/>
      <c r="J866" s="212">
        <f>ROUND(I866*H866,2)</f>
        <v>0</v>
      </c>
      <c r="K866" s="208" t="s">
        <v>135</v>
      </c>
      <c r="L866" s="45"/>
      <c r="M866" s="213" t="s">
        <v>21</v>
      </c>
      <c r="N866" s="214" t="s">
        <v>44</v>
      </c>
      <c r="O866" s="85"/>
      <c r="P866" s="215">
        <f>O866*H866</f>
        <v>0</v>
      </c>
      <c r="Q866" s="215">
        <v>0</v>
      </c>
      <c r="R866" s="215">
        <f>Q866*H866</f>
        <v>0</v>
      </c>
      <c r="S866" s="215">
        <v>0</v>
      </c>
      <c r="T866" s="216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7" t="s">
        <v>136</v>
      </c>
      <c r="AT866" s="217" t="s">
        <v>131</v>
      </c>
      <c r="AU866" s="217" t="s">
        <v>83</v>
      </c>
      <c r="AY866" s="18" t="s">
        <v>129</v>
      </c>
      <c r="BE866" s="218">
        <f>IF(N866="základní",J866,0)</f>
        <v>0</v>
      </c>
      <c r="BF866" s="218">
        <f>IF(N866="snížená",J866,0)</f>
        <v>0</v>
      </c>
      <c r="BG866" s="218">
        <f>IF(N866="zákl. přenesená",J866,0)</f>
        <v>0</v>
      </c>
      <c r="BH866" s="218">
        <f>IF(N866="sníž. přenesená",J866,0)</f>
        <v>0</v>
      </c>
      <c r="BI866" s="218">
        <f>IF(N866="nulová",J866,0)</f>
        <v>0</v>
      </c>
      <c r="BJ866" s="18" t="s">
        <v>81</v>
      </c>
      <c r="BK866" s="218">
        <f>ROUND(I866*H866,2)</f>
        <v>0</v>
      </c>
      <c r="BL866" s="18" t="s">
        <v>136</v>
      </c>
      <c r="BM866" s="217" t="s">
        <v>1126</v>
      </c>
    </row>
    <row r="867" s="2" customFormat="1">
      <c r="A867" s="39"/>
      <c r="B867" s="40"/>
      <c r="C867" s="41"/>
      <c r="D867" s="219" t="s">
        <v>138</v>
      </c>
      <c r="E867" s="41"/>
      <c r="F867" s="220" t="s">
        <v>1127</v>
      </c>
      <c r="G867" s="41"/>
      <c r="H867" s="41"/>
      <c r="I867" s="221"/>
      <c r="J867" s="41"/>
      <c r="K867" s="41"/>
      <c r="L867" s="45"/>
      <c r="M867" s="222"/>
      <c r="N867" s="223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138</v>
      </c>
      <c r="AU867" s="18" t="s">
        <v>83</v>
      </c>
    </row>
    <row r="868" s="2" customFormat="1">
      <c r="A868" s="39"/>
      <c r="B868" s="40"/>
      <c r="C868" s="41"/>
      <c r="D868" s="224" t="s">
        <v>140</v>
      </c>
      <c r="E868" s="41"/>
      <c r="F868" s="225" t="s">
        <v>1128</v>
      </c>
      <c r="G868" s="41"/>
      <c r="H868" s="41"/>
      <c r="I868" s="221"/>
      <c r="J868" s="41"/>
      <c r="K868" s="41"/>
      <c r="L868" s="45"/>
      <c r="M868" s="222"/>
      <c r="N868" s="223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140</v>
      </c>
      <c r="AU868" s="18" t="s">
        <v>83</v>
      </c>
    </row>
    <row r="869" s="2" customFormat="1">
      <c r="A869" s="39"/>
      <c r="B869" s="40"/>
      <c r="C869" s="41"/>
      <c r="D869" s="219" t="s">
        <v>142</v>
      </c>
      <c r="E869" s="41"/>
      <c r="F869" s="226" t="s">
        <v>1129</v>
      </c>
      <c r="G869" s="41"/>
      <c r="H869" s="41"/>
      <c r="I869" s="221"/>
      <c r="J869" s="41"/>
      <c r="K869" s="41"/>
      <c r="L869" s="45"/>
      <c r="M869" s="222"/>
      <c r="N869" s="223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142</v>
      </c>
      <c r="AU869" s="18" t="s">
        <v>83</v>
      </c>
    </row>
    <row r="870" s="13" customFormat="1">
      <c r="A870" s="13"/>
      <c r="B870" s="227"/>
      <c r="C870" s="228"/>
      <c r="D870" s="219" t="s">
        <v>144</v>
      </c>
      <c r="E870" s="229" t="s">
        <v>21</v>
      </c>
      <c r="F870" s="230" t="s">
        <v>1130</v>
      </c>
      <c r="G870" s="228"/>
      <c r="H870" s="231">
        <v>7.032</v>
      </c>
      <c r="I870" s="232"/>
      <c r="J870" s="228"/>
      <c r="K870" s="228"/>
      <c r="L870" s="233"/>
      <c r="M870" s="234"/>
      <c r="N870" s="235"/>
      <c r="O870" s="235"/>
      <c r="P870" s="235"/>
      <c r="Q870" s="235"/>
      <c r="R870" s="235"/>
      <c r="S870" s="235"/>
      <c r="T870" s="23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7" t="s">
        <v>144</v>
      </c>
      <c r="AU870" s="237" t="s">
        <v>83</v>
      </c>
      <c r="AV870" s="13" t="s">
        <v>83</v>
      </c>
      <c r="AW870" s="13" t="s">
        <v>34</v>
      </c>
      <c r="AX870" s="13" t="s">
        <v>73</v>
      </c>
      <c r="AY870" s="237" t="s">
        <v>129</v>
      </c>
    </row>
    <row r="871" s="13" customFormat="1">
      <c r="A871" s="13"/>
      <c r="B871" s="227"/>
      <c r="C871" s="228"/>
      <c r="D871" s="219" t="s">
        <v>144</v>
      </c>
      <c r="E871" s="229" t="s">
        <v>21</v>
      </c>
      <c r="F871" s="230" t="s">
        <v>1131</v>
      </c>
      <c r="G871" s="228"/>
      <c r="H871" s="231">
        <v>59.920000000000002</v>
      </c>
      <c r="I871" s="232"/>
      <c r="J871" s="228"/>
      <c r="K871" s="228"/>
      <c r="L871" s="233"/>
      <c r="M871" s="234"/>
      <c r="N871" s="235"/>
      <c r="O871" s="235"/>
      <c r="P871" s="235"/>
      <c r="Q871" s="235"/>
      <c r="R871" s="235"/>
      <c r="S871" s="235"/>
      <c r="T871" s="23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7" t="s">
        <v>144</v>
      </c>
      <c r="AU871" s="237" t="s">
        <v>83</v>
      </c>
      <c r="AV871" s="13" t="s">
        <v>83</v>
      </c>
      <c r="AW871" s="13" t="s">
        <v>34</v>
      </c>
      <c r="AX871" s="13" t="s">
        <v>73</v>
      </c>
      <c r="AY871" s="237" t="s">
        <v>129</v>
      </c>
    </row>
    <row r="872" s="14" customFormat="1">
      <c r="A872" s="14"/>
      <c r="B872" s="238"/>
      <c r="C872" s="239"/>
      <c r="D872" s="219" t="s">
        <v>144</v>
      </c>
      <c r="E872" s="240" t="s">
        <v>21</v>
      </c>
      <c r="F872" s="241" t="s">
        <v>146</v>
      </c>
      <c r="G872" s="239"/>
      <c r="H872" s="242">
        <v>66.951999999999998</v>
      </c>
      <c r="I872" s="243"/>
      <c r="J872" s="239"/>
      <c r="K872" s="239"/>
      <c r="L872" s="244"/>
      <c r="M872" s="245"/>
      <c r="N872" s="246"/>
      <c r="O872" s="246"/>
      <c r="P872" s="246"/>
      <c r="Q872" s="246"/>
      <c r="R872" s="246"/>
      <c r="S872" s="246"/>
      <c r="T872" s="247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8" t="s">
        <v>144</v>
      </c>
      <c r="AU872" s="248" t="s">
        <v>83</v>
      </c>
      <c r="AV872" s="14" t="s">
        <v>136</v>
      </c>
      <c r="AW872" s="14" t="s">
        <v>34</v>
      </c>
      <c r="AX872" s="14" t="s">
        <v>81</v>
      </c>
      <c r="AY872" s="248" t="s">
        <v>129</v>
      </c>
    </row>
    <row r="873" s="2" customFormat="1" ht="16.5" customHeight="1">
      <c r="A873" s="39"/>
      <c r="B873" s="40"/>
      <c r="C873" s="206" t="s">
        <v>1132</v>
      </c>
      <c r="D873" s="206" t="s">
        <v>131</v>
      </c>
      <c r="E873" s="207" t="s">
        <v>1133</v>
      </c>
      <c r="F873" s="208" t="s">
        <v>1134</v>
      </c>
      <c r="G873" s="209" t="s">
        <v>486</v>
      </c>
      <c r="H873" s="210">
        <v>1941.608</v>
      </c>
      <c r="I873" s="211"/>
      <c r="J873" s="212">
        <f>ROUND(I873*H873,2)</f>
        <v>0</v>
      </c>
      <c r="K873" s="208" t="s">
        <v>135</v>
      </c>
      <c r="L873" s="45"/>
      <c r="M873" s="213" t="s">
        <v>21</v>
      </c>
      <c r="N873" s="214" t="s">
        <v>44</v>
      </c>
      <c r="O873" s="85"/>
      <c r="P873" s="215">
        <f>O873*H873</f>
        <v>0</v>
      </c>
      <c r="Q873" s="215">
        <v>0</v>
      </c>
      <c r="R873" s="215">
        <f>Q873*H873</f>
        <v>0</v>
      </c>
      <c r="S873" s="215">
        <v>0</v>
      </c>
      <c r="T873" s="216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17" t="s">
        <v>136</v>
      </c>
      <c r="AT873" s="217" t="s">
        <v>131</v>
      </c>
      <c r="AU873" s="217" t="s">
        <v>83</v>
      </c>
      <c r="AY873" s="18" t="s">
        <v>129</v>
      </c>
      <c r="BE873" s="218">
        <f>IF(N873="základní",J873,0)</f>
        <v>0</v>
      </c>
      <c r="BF873" s="218">
        <f>IF(N873="snížená",J873,0)</f>
        <v>0</v>
      </c>
      <c r="BG873" s="218">
        <f>IF(N873="zákl. přenesená",J873,0)</f>
        <v>0</v>
      </c>
      <c r="BH873" s="218">
        <f>IF(N873="sníž. přenesená",J873,0)</f>
        <v>0</v>
      </c>
      <c r="BI873" s="218">
        <f>IF(N873="nulová",J873,0)</f>
        <v>0</v>
      </c>
      <c r="BJ873" s="18" t="s">
        <v>81</v>
      </c>
      <c r="BK873" s="218">
        <f>ROUND(I873*H873,2)</f>
        <v>0</v>
      </c>
      <c r="BL873" s="18" t="s">
        <v>136</v>
      </c>
      <c r="BM873" s="217" t="s">
        <v>1135</v>
      </c>
    </row>
    <row r="874" s="2" customFormat="1">
      <c r="A874" s="39"/>
      <c r="B874" s="40"/>
      <c r="C874" s="41"/>
      <c r="D874" s="219" t="s">
        <v>138</v>
      </c>
      <c r="E874" s="41"/>
      <c r="F874" s="220" t="s">
        <v>1136</v>
      </c>
      <c r="G874" s="41"/>
      <c r="H874" s="41"/>
      <c r="I874" s="221"/>
      <c r="J874" s="41"/>
      <c r="K874" s="41"/>
      <c r="L874" s="45"/>
      <c r="M874" s="222"/>
      <c r="N874" s="223"/>
      <c r="O874" s="85"/>
      <c r="P874" s="85"/>
      <c r="Q874" s="85"/>
      <c r="R874" s="85"/>
      <c r="S874" s="85"/>
      <c r="T874" s="86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138</v>
      </c>
      <c r="AU874" s="18" t="s">
        <v>83</v>
      </c>
    </row>
    <row r="875" s="2" customFormat="1">
      <c r="A875" s="39"/>
      <c r="B875" s="40"/>
      <c r="C875" s="41"/>
      <c r="D875" s="224" t="s">
        <v>140</v>
      </c>
      <c r="E875" s="41"/>
      <c r="F875" s="225" t="s">
        <v>1137</v>
      </c>
      <c r="G875" s="41"/>
      <c r="H875" s="41"/>
      <c r="I875" s="221"/>
      <c r="J875" s="41"/>
      <c r="K875" s="41"/>
      <c r="L875" s="45"/>
      <c r="M875" s="222"/>
      <c r="N875" s="223"/>
      <c r="O875" s="85"/>
      <c r="P875" s="85"/>
      <c r="Q875" s="85"/>
      <c r="R875" s="85"/>
      <c r="S875" s="85"/>
      <c r="T875" s="86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140</v>
      </c>
      <c r="AU875" s="18" t="s">
        <v>83</v>
      </c>
    </row>
    <row r="876" s="2" customFormat="1">
      <c r="A876" s="39"/>
      <c r="B876" s="40"/>
      <c r="C876" s="41"/>
      <c r="D876" s="219" t="s">
        <v>142</v>
      </c>
      <c r="E876" s="41"/>
      <c r="F876" s="226" t="s">
        <v>1129</v>
      </c>
      <c r="G876" s="41"/>
      <c r="H876" s="41"/>
      <c r="I876" s="221"/>
      <c r="J876" s="41"/>
      <c r="K876" s="41"/>
      <c r="L876" s="45"/>
      <c r="M876" s="222"/>
      <c r="N876" s="223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142</v>
      </c>
      <c r="AU876" s="18" t="s">
        <v>83</v>
      </c>
    </row>
    <row r="877" s="13" customFormat="1">
      <c r="A877" s="13"/>
      <c r="B877" s="227"/>
      <c r="C877" s="228"/>
      <c r="D877" s="219" t="s">
        <v>144</v>
      </c>
      <c r="E877" s="229" t="s">
        <v>21</v>
      </c>
      <c r="F877" s="230" t="s">
        <v>1138</v>
      </c>
      <c r="G877" s="228"/>
      <c r="H877" s="231">
        <v>1941.608</v>
      </c>
      <c r="I877" s="232"/>
      <c r="J877" s="228"/>
      <c r="K877" s="228"/>
      <c r="L877" s="233"/>
      <c r="M877" s="234"/>
      <c r="N877" s="235"/>
      <c r="O877" s="235"/>
      <c r="P877" s="235"/>
      <c r="Q877" s="235"/>
      <c r="R877" s="235"/>
      <c r="S877" s="235"/>
      <c r="T877" s="23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7" t="s">
        <v>144</v>
      </c>
      <c r="AU877" s="237" t="s">
        <v>83</v>
      </c>
      <c r="AV877" s="13" t="s">
        <v>83</v>
      </c>
      <c r="AW877" s="13" t="s">
        <v>34</v>
      </c>
      <c r="AX877" s="13" t="s">
        <v>73</v>
      </c>
      <c r="AY877" s="237" t="s">
        <v>129</v>
      </c>
    </row>
    <row r="878" s="14" customFormat="1">
      <c r="A878" s="14"/>
      <c r="B878" s="238"/>
      <c r="C878" s="239"/>
      <c r="D878" s="219" t="s">
        <v>144</v>
      </c>
      <c r="E878" s="240" t="s">
        <v>21</v>
      </c>
      <c r="F878" s="241" t="s">
        <v>146</v>
      </c>
      <c r="G878" s="239"/>
      <c r="H878" s="242">
        <v>1941.608</v>
      </c>
      <c r="I878" s="243"/>
      <c r="J878" s="239"/>
      <c r="K878" s="239"/>
      <c r="L878" s="244"/>
      <c r="M878" s="245"/>
      <c r="N878" s="246"/>
      <c r="O878" s="246"/>
      <c r="P878" s="246"/>
      <c r="Q878" s="246"/>
      <c r="R878" s="246"/>
      <c r="S878" s="246"/>
      <c r="T878" s="247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8" t="s">
        <v>144</v>
      </c>
      <c r="AU878" s="248" t="s">
        <v>83</v>
      </c>
      <c r="AV878" s="14" t="s">
        <v>136</v>
      </c>
      <c r="AW878" s="14" t="s">
        <v>34</v>
      </c>
      <c r="AX878" s="14" t="s">
        <v>81</v>
      </c>
      <c r="AY878" s="248" t="s">
        <v>129</v>
      </c>
    </row>
    <row r="879" s="2" customFormat="1" ht="21.75" customHeight="1">
      <c r="A879" s="39"/>
      <c r="B879" s="40"/>
      <c r="C879" s="206" t="s">
        <v>1139</v>
      </c>
      <c r="D879" s="206" t="s">
        <v>131</v>
      </c>
      <c r="E879" s="207" t="s">
        <v>1140</v>
      </c>
      <c r="F879" s="208" t="s">
        <v>1141</v>
      </c>
      <c r="G879" s="209" t="s">
        <v>486</v>
      </c>
      <c r="H879" s="210">
        <v>66.951999999999998</v>
      </c>
      <c r="I879" s="211"/>
      <c r="J879" s="212">
        <f>ROUND(I879*H879,2)</f>
        <v>0</v>
      </c>
      <c r="K879" s="208" t="s">
        <v>135</v>
      </c>
      <c r="L879" s="45"/>
      <c r="M879" s="213" t="s">
        <v>21</v>
      </c>
      <c r="N879" s="214" t="s">
        <v>44</v>
      </c>
      <c r="O879" s="85"/>
      <c r="P879" s="215">
        <f>O879*H879</f>
        <v>0</v>
      </c>
      <c r="Q879" s="215">
        <v>0</v>
      </c>
      <c r="R879" s="215">
        <f>Q879*H879</f>
        <v>0</v>
      </c>
      <c r="S879" s="215">
        <v>0</v>
      </c>
      <c r="T879" s="216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7" t="s">
        <v>136</v>
      </c>
      <c r="AT879" s="217" t="s">
        <v>131</v>
      </c>
      <c r="AU879" s="217" t="s">
        <v>83</v>
      </c>
      <c r="AY879" s="18" t="s">
        <v>129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8" t="s">
        <v>81</v>
      </c>
      <c r="BK879" s="218">
        <f>ROUND(I879*H879,2)</f>
        <v>0</v>
      </c>
      <c r="BL879" s="18" t="s">
        <v>136</v>
      </c>
      <c r="BM879" s="217" t="s">
        <v>1142</v>
      </c>
    </row>
    <row r="880" s="2" customFormat="1">
      <c r="A880" s="39"/>
      <c r="B880" s="40"/>
      <c r="C880" s="41"/>
      <c r="D880" s="219" t="s">
        <v>138</v>
      </c>
      <c r="E880" s="41"/>
      <c r="F880" s="220" t="s">
        <v>1143</v>
      </c>
      <c r="G880" s="41"/>
      <c r="H880" s="41"/>
      <c r="I880" s="221"/>
      <c r="J880" s="41"/>
      <c r="K880" s="41"/>
      <c r="L880" s="45"/>
      <c r="M880" s="222"/>
      <c r="N880" s="223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138</v>
      </c>
      <c r="AU880" s="18" t="s">
        <v>83</v>
      </c>
    </row>
    <row r="881" s="2" customFormat="1">
      <c r="A881" s="39"/>
      <c r="B881" s="40"/>
      <c r="C881" s="41"/>
      <c r="D881" s="224" t="s">
        <v>140</v>
      </c>
      <c r="E881" s="41"/>
      <c r="F881" s="225" t="s">
        <v>1144</v>
      </c>
      <c r="G881" s="41"/>
      <c r="H881" s="41"/>
      <c r="I881" s="221"/>
      <c r="J881" s="41"/>
      <c r="K881" s="41"/>
      <c r="L881" s="45"/>
      <c r="M881" s="222"/>
      <c r="N881" s="223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140</v>
      </c>
      <c r="AU881" s="18" t="s">
        <v>83</v>
      </c>
    </row>
    <row r="882" s="2" customFormat="1">
      <c r="A882" s="39"/>
      <c r="B882" s="40"/>
      <c r="C882" s="41"/>
      <c r="D882" s="219" t="s">
        <v>142</v>
      </c>
      <c r="E882" s="41"/>
      <c r="F882" s="226" t="s">
        <v>1145</v>
      </c>
      <c r="G882" s="41"/>
      <c r="H882" s="41"/>
      <c r="I882" s="221"/>
      <c r="J882" s="41"/>
      <c r="K882" s="41"/>
      <c r="L882" s="45"/>
      <c r="M882" s="222"/>
      <c r="N882" s="223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142</v>
      </c>
      <c r="AU882" s="18" t="s">
        <v>83</v>
      </c>
    </row>
    <row r="883" s="13" customFormat="1">
      <c r="A883" s="13"/>
      <c r="B883" s="227"/>
      <c r="C883" s="228"/>
      <c r="D883" s="219" t="s">
        <v>144</v>
      </c>
      <c r="E883" s="229" t="s">
        <v>21</v>
      </c>
      <c r="F883" s="230" t="s">
        <v>1130</v>
      </c>
      <c r="G883" s="228"/>
      <c r="H883" s="231">
        <v>7.032</v>
      </c>
      <c r="I883" s="232"/>
      <c r="J883" s="228"/>
      <c r="K883" s="228"/>
      <c r="L883" s="233"/>
      <c r="M883" s="234"/>
      <c r="N883" s="235"/>
      <c r="O883" s="235"/>
      <c r="P883" s="235"/>
      <c r="Q883" s="235"/>
      <c r="R883" s="235"/>
      <c r="S883" s="235"/>
      <c r="T883" s="23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7" t="s">
        <v>144</v>
      </c>
      <c r="AU883" s="237" t="s">
        <v>83</v>
      </c>
      <c r="AV883" s="13" t="s">
        <v>83</v>
      </c>
      <c r="AW883" s="13" t="s">
        <v>34</v>
      </c>
      <c r="AX883" s="13" t="s">
        <v>73</v>
      </c>
      <c r="AY883" s="237" t="s">
        <v>129</v>
      </c>
    </row>
    <row r="884" s="13" customFormat="1">
      <c r="A884" s="13"/>
      <c r="B884" s="227"/>
      <c r="C884" s="228"/>
      <c r="D884" s="219" t="s">
        <v>144</v>
      </c>
      <c r="E884" s="229" t="s">
        <v>21</v>
      </c>
      <c r="F884" s="230" t="s">
        <v>1131</v>
      </c>
      <c r="G884" s="228"/>
      <c r="H884" s="231">
        <v>59.920000000000002</v>
      </c>
      <c r="I884" s="232"/>
      <c r="J884" s="228"/>
      <c r="K884" s="228"/>
      <c r="L884" s="233"/>
      <c r="M884" s="234"/>
      <c r="N884" s="235"/>
      <c r="O884" s="235"/>
      <c r="P884" s="235"/>
      <c r="Q884" s="235"/>
      <c r="R884" s="235"/>
      <c r="S884" s="235"/>
      <c r="T884" s="236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7" t="s">
        <v>144</v>
      </c>
      <c r="AU884" s="237" t="s">
        <v>83</v>
      </c>
      <c r="AV884" s="13" t="s">
        <v>83</v>
      </c>
      <c r="AW884" s="13" t="s">
        <v>34</v>
      </c>
      <c r="AX884" s="13" t="s">
        <v>73</v>
      </c>
      <c r="AY884" s="237" t="s">
        <v>129</v>
      </c>
    </row>
    <row r="885" s="14" customFormat="1">
      <c r="A885" s="14"/>
      <c r="B885" s="238"/>
      <c r="C885" s="239"/>
      <c r="D885" s="219" t="s">
        <v>144</v>
      </c>
      <c r="E885" s="240" t="s">
        <v>21</v>
      </c>
      <c r="F885" s="241" t="s">
        <v>146</v>
      </c>
      <c r="G885" s="239"/>
      <c r="H885" s="242">
        <v>66.951999999999998</v>
      </c>
      <c r="I885" s="243"/>
      <c r="J885" s="239"/>
      <c r="K885" s="239"/>
      <c r="L885" s="244"/>
      <c r="M885" s="245"/>
      <c r="N885" s="246"/>
      <c r="O885" s="246"/>
      <c r="P885" s="246"/>
      <c r="Q885" s="246"/>
      <c r="R885" s="246"/>
      <c r="S885" s="246"/>
      <c r="T885" s="24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8" t="s">
        <v>144</v>
      </c>
      <c r="AU885" s="248" t="s">
        <v>83</v>
      </c>
      <c r="AV885" s="14" t="s">
        <v>136</v>
      </c>
      <c r="AW885" s="14" t="s">
        <v>34</v>
      </c>
      <c r="AX885" s="14" t="s">
        <v>81</v>
      </c>
      <c r="AY885" s="248" t="s">
        <v>129</v>
      </c>
    </row>
    <row r="886" s="2" customFormat="1" ht="21.75" customHeight="1">
      <c r="A886" s="39"/>
      <c r="B886" s="40"/>
      <c r="C886" s="206" t="s">
        <v>1146</v>
      </c>
      <c r="D886" s="206" t="s">
        <v>131</v>
      </c>
      <c r="E886" s="207" t="s">
        <v>1147</v>
      </c>
      <c r="F886" s="208" t="s">
        <v>1148</v>
      </c>
      <c r="G886" s="209" t="s">
        <v>486</v>
      </c>
      <c r="H886" s="210">
        <v>143.52000000000001</v>
      </c>
      <c r="I886" s="211"/>
      <c r="J886" s="212">
        <f>ROUND(I886*H886,2)</f>
        <v>0</v>
      </c>
      <c r="K886" s="208" t="s">
        <v>135</v>
      </c>
      <c r="L886" s="45"/>
      <c r="M886" s="213" t="s">
        <v>21</v>
      </c>
      <c r="N886" s="214" t="s">
        <v>44</v>
      </c>
      <c r="O886" s="85"/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7" t="s">
        <v>136</v>
      </c>
      <c r="AT886" s="217" t="s">
        <v>131</v>
      </c>
      <c r="AU886" s="217" t="s">
        <v>83</v>
      </c>
      <c r="AY886" s="18" t="s">
        <v>129</v>
      </c>
      <c r="BE886" s="218">
        <f>IF(N886="základní",J886,0)</f>
        <v>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8" t="s">
        <v>81</v>
      </c>
      <c r="BK886" s="218">
        <f>ROUND(I886*H886,2)</f>
        <v>0</v>
      </c>
      <c r="BL886" s="18" t="s">
        <v>136</v>
      </c>
      <c r="BM886" s="217" t="s">
        <v>1149</v>
      </c>
    </row>
    <row r="887" s="2" customFormat="1">
      <c r="A887" s="39"/>
      <c r="B887" s="40"/>
      <c r="C887" s="41"/>
      <c r="D887" s="219" t="s">
        <v>138</v>
      </c>
      <c r="E887" s="41"/>
      <c r="F887" s="220" t="s">
        <v>1150</v>
      </c>
      <c r="G887" s="41"/>
      <c r="H887" s="41"/>
      <c r="I887" s="221"/>
      <c r="J887" s="41"/>
      <c r="K887" s="41"/>
      <c r="L887" s="45"/>
      <c r="M887" s="222"/>
      <c r="N887" s="223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138</v>
      </c>
      <c r="AU887" s="18" t="s">
        <v>83</v>
      </c>
    </row>
    <row r="888" s="2" customFormat="1">
      <c r="A888" s="39"/>
      <c r="B888" s="40"/>
      <c r="C888" s="41"/>
      <c r="D888" s="224" t="s">
        <v>140</v>
      </c>
      <c r="E888" s="41"/>
      <c r="F888" s="225" t="s">
        <v>1151</v>
      </c>
      <c r="G888" s="41"/>
      <c r="H888" s="41"/>
      <c r="I888" s="221"/>
      <c r="J888" s="41"/>
      <c r="K888" s="41"/>
      <c r="L888" s="45"/>
      <c r="M888" s="222"/>
      <c r="N888" s="223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140</v>
      </c>
      <c r="AU888" s="18" t="s">
        <v>83</v>
      </c>
    </row>
    <row r="889" s="2" customFormat="1">
      <c r="A889" s="39"/>
      <c r="B889" s="40"/>
      <c r="C889" s="41"/>
      <c r="D889" s="219" t="s">
        <v>142</v>
      </c>
      <c r="E889" s="41"/>
      <c r="F889" s="226" t="s">
        <v>1145</v>
      </c>
      <c r="G889" s="41"/>
      <c r="H889" s="41"/>
      <c r="I889" s="221"/>
      <c r="J889" s="41"/>
      <c r="K889" s="41"/>
      <c r="L889" s="45"/>
      <c r="M889" s="222"/>
      <c r="N889" s="223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142</v>
      </c>
      <c r="AU889" s="18" t="s">
        <v>83</v>
      </c>
    </row>
    <row r="890" s="13" customFormat="1">
      <c r="A890" s="13"/>
      <c r="B890" s="227"/>
      <c r="C890" s="228"/>
      <c r="D890" s="219" t="s">
        <v>144</v>
      </c>
      <c r="E890" s="229" t="s">
        <v>21</v>
      </c>
      <c r="F890" s="230" t="s">
        <v>1152</v>
      </c>
      <c r="G890" s="228"/>
      <c r="H890" s="231">
        <v>143.52000000000001</v>
      </c>
      <c r="I890" s="232"/>
      <c r="J890" s="228"/>
      <c r="K890" s="228"/>
      <c r="L890" s="233"/>
      <c r="M890" s="234"/>
      <c r="N890" s="235"/>
      <c r="O890" s="235"/>
      <c r="P890" s="235"/>
      <c r="Q890" s="235"/>
      <c r="R890" s="235"/>
      <c r="S890" s="235"/>
      <c r="T890" s="236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7" t="s">
        <v>144</v>
      </c>
      <c r="AU890" s="237" t="s">
        <v>83</v>
      </c>
      <c r="AV890" s="13" t="s">
        <v>83</v>
      </c>
      <c r="AW890" s="13" t="s">
        <v>34</v>
      </c>
      <c r="AX890" s="13" t="s">
        <v>73</v>
      </c>
      <c r="AY890" s="237" t="s">
        <v>129</v>
      </c>
    </row>
    <row r="891" s="14" customFormat="1">
      <c r="A891" s="14"/>
      <c r="B891" s="238"/>
      <c r="C891" s="239"/>
      <c r="D891" s="219" t="s">
        <v>144</v>
      </c>
      <c r="E891" s="240" t="s">
        <v>21</v>
      </c>
      <c r="F891" s="241" t="s">
        <v>146</v>
      </c>
      <c r="G891" s="239"/>
      <c r="H891" s="242">
        <v>143.52000000000001</v>
      </c>
      <c r="I891" s="243"/>
      <c r="J891" s="239"/>
      <c r="K891" s="239"/>
      <c r="L891" s="244"/>
      <c r="M891" s="245"/>
      <c r="N891" s="246"/>
      <c r="O891" s="246"/>
      <c r="P891" s="246"/>
      <c r="Q891" s="246"/>
      <c r="R891" s="246"/>
      <c r="S891" s="246"/>
      <c r="T891" s="24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8" t="s">
        <v>144</v>
      </c>
      <c r="AU891" s="248" t="s">
        <v>83</v>
      </c>
      <c r="AV891" s="14" t="s">
        <v>136</v>
      </c>
      <c r="AW891" s="14" t="s">
        <v>34</v>
      </c>
      <c r="AX891" s="14" t="s">
        <v>81</v>
      </c>
      <c r="AY891" s="248" t="s">
        <v>129</v>
      </c>
    </row>
    <row r="892" s="2" customFormat="1" ht="16.5" customHeight="1">
      <c r="A892" s="39"/>
      <c r="B892" s="40"/>
      <c r="C892" s="206" t="s">
        <v>1153</v>
      </c>
      <c r="D892" s="206" t="s">
        <v>131</v>
      </c>
      <c r="E892" s="207" t="s">
        <v>1154</v>
      </c>
      <c r="F892" s="208" t="s">
        <v>1155</v>
      </c>
      <c r="G892" s="209" t="s">
        <v>486</v>
      </c>
      <c r="H892" s="210">
        <v>183.03999999999999</v>
      </c>
      <c r="I892" s="211"/>
      <c r="J892" s="212">
        <f>ROUND(I892*H892,2)</f>
        <v>0</v>
      </c>
      <c r="K892" s="208" t="s">
        <v>135</v>
      </c>
      <c r="L892" s="45"/>
      <c r="M892" s="213" t="s">
        <v>21</v>
      </c>
      <c r="N892" s="214" t="s">
        <v>44</v>
      </c>
      <c r="O892" s="85"/>
      <c r="P892" s="215">
        <f>O892*H892</f>
        <v>0</v>
      </c>
      <c r="Q892" s="215">
        <v>0</v>
      </c>
      <c r="R892" s="215">
        <f>Q892*H892</f>
        <v>0</v>
      </c>
      <c r="S892" s="215">
        <v>0</v>
      </c>
      <c r="T892" s="216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17" t="s">
        <v>136</v>
      </c>
      <c r="AT892" s="217" t="s">
        <v>131</v>
      </c>
      <c r="AU892" s="217" t="s">
        <v>83</v>
      </c>
      <c r="AY892" s="18" t="s">
        <v>129</v>
      </c>
      <c r="BE892" s="218">
        <f>IF(N892="základní",J892,0)</f>
        <v>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18" t="s">
        <v>81</v>
      </c>
      <c r="BK892" s="218">
        <f>ROUND(I892*H892,2)</f>
        <v>0</v>
      </c>
      <c r="BL892" s="18" t="s">
        <v>136</v>
      </c>
      <c r="BM892" s="217" t="s">
        <v>1156</v>
      </c>
    </row>
    <row r="893" s="2" customFormat="1">
      <c r="A893" s="39"/>
      <c r="B893" s="40"/>
      <c r="C893" s="41"/>
      <c r="D893" s="219" t="s">
        <v>138</v>
      </c>
      <c r="E893" s="41"/>
      <c r="F893" s="220" t="s">
        <v>1157</v>
      </c>
      <c r="G893" s="41"/>
      <c r="H893" s="41"/>
      <c r="I893" s="221"/>
      <c r="J893" s="41"/>
      <c r="K893" s="41"/>
      <c r="L893" s="45"/>
      <c r="M893" s="222"/>
      <c r="N893" s="223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138</v>
      </c>
      <c r="AU893" s="18" t="s">
        <v>83</v>
      </c>
    </row>
    <row r="894" s="2" customFormat="1">
      <c r="A894" s="39"/>
      <c r="B894" s="40"/>
      <c r="C894" s="41"/>
      <c r="D894" s="224" t="s">
        <v>140</v>
      </c>
      <c r="E894" s="41"/>
      <c r="F894" s="225" t="s">
        <v>1158</v>
      </c>
      <c r="G894" s="41"/>
      <c r="H894" s="41"/>
      <c r="I894" s="221"/>
      <c r="J894" s="41"/>
      <c r="K894" s="41"/>
      <c r="L894" s="45"/>
      <c r="M894" s="222"/>
      <c r="N894" s="223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140</v>
      </c>
      <c r="AU894" s="18" t="s">
        <v>83</v>
      </c>
    </row>
    <row r="895" s="2" customFormat="1">
      <c r="A895" s="39"/>
      <c r="B895" s="40"/>
      <c r="C895" s="41"/>
      <c r="D895" s="219" t="s">
        <v>142</v>
      </c>
      <c r="E895" s="41"/>
      <c r="F895" s="226" t="s">
        <v>1145</v>
      </c>
      <c r="G895" s="41"/>
      <c r="H895" s="41"/>
      <c r="I895" s="221"/>
      <c r="J895" s="41"/>
      <c r="K895" s="41"/>
      <c r="L895" s="45"/>
      <c r="M895" s="222"/>
      <c r="N895" s="223"/>
      <c r="O895" s="85"/>
      <c r="P895" s="85"/>
      <c r="Q895" s="85"/>
      <c r="R895" s="85"/>
      <c r="S895" s="85"/>
      <c r="T895" s="86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142</v>
      </c>
      <c r="AU895" s="18" t="s">
        <v>83</v>
      </c>
    </row>
    <row r="896" s="13" customFormat="1">
      <c r="A896" s="13"/>
      <c r="B896" s="227"/>
      <c r="C896" s="228"/>
      <c r="D896" s="219" t="s">
        <v>144</v>
      </c>
      <c r="E896" s="229" t="s">
        <v>21</v>
      </c>
      <c r="F896" s="230" t="s">
        <v>1159</v>
      </c>
      <c r="G896" s="228"/>
      <c r="H896" s="231">
        <v>183.03999999999999</v>
      </c>
      <c r="I896" s="232"/>
      <c r="J896" s="228"/>
      <c r="K896" s="228"/>
      <c r="L896" s="233"/>
      <c r="M896" s="234"/>
      <c r="N896" s="235"/>
      <c r="O896" s="235"/>
      <c r="P896" s="235"/>
      <c r="Q896" s="235"/>
      <c r="R896" s="235"/>
      <c r="S896" s="235"/>
      <c r="T896" s="23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7" t="s">
        <v>144</v>
      </c>
      <c r="AU896" s="237" t="s">
        <v>83</v>
      </c>
      <c r="AV896" s="13" t="s">
        <v>83</v>
      </c>
      <c r="AW896" s="13" t="s">
        <v>34</v>
      </c>
      <c r="AX896" s="13" t="s">
        <v>73</v>
      </c>
      <c r="AY896" s="237" t="s">
        <v>129</v>
      </c>
    </row>
    <row r="897" s="14" customFormat="1">
      <c r="A897" s="14"/>
      <c r="B897" s="238"/>
      <c r="C897" s="239"/>
      <c r="D897" s="219" t="s">
        <v>144</v>
      </c>
      <c r="E897" s="240" t="s">
        <v>21</v>
      </c>
      <c r="F897" s="241" t="s">
        <v>146</v>
      </c>
      <c r="G897" s="239"/>
      <c r="H897" s="242">
        <v>183.03999999999999</v>
      </c>
      <c r="I897" s="243"/>
      <c r="J897" s="239"/>
      <c r="K897" s="239"/>
      <c r="L897" s="244"/>
      <c r="M897" s="245"/>
      <c r="N897" s="246"/>
      <c r="O897" s="246"/>
      <c r="P897" s="246"/>
      <c r="Q897" s="246"/>
      <c r="R897" s="246"/>
      <c r="S897" s="246"/>
      <c r="T897" s="24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8" t="s">
        <v>144</v>
      </c>
      <c r="AU897" s="248" t="s">
        <v>83</v>
      </c>
      <c r="AV897" s="14" t="s">
        <v>136</v>
      </c>
      <c r="AW897" s="14" t="s">
        <v>34</v>
      </c>
      <c r="AX897" s="14" t="s">
        <v>81</v>
      </c>
      <c r="AY897" s="248" t="s">
        <v>129</v>
      </c>
    </row>
    <row r="898" s="12" customFormat="1" ht="22.8" customHeight="1">
      <c r="A898" s="12"/>
      <c r="B898" s="190"/>
      <c r="C898" s="191"/>
      <c r="D898" s="192" t="s">
        <v>72</v>
      </c>
      <c r="E898" s="204" t="s">
        <v>1160</v>
      </c>
      <c r="F898" s="204" t="s">
        <v>1161</v>
      </c>
      <c r="G898" s="191"/>
      <c r="H898" s="191"/>
      <c r="I898" s="194"/>
      <c r="J898" s="205">
        <f>BK898</f>
        <v>0</v>
      </c>
      <c r="K898" s="191"/>
      <c r="L898" s="196"/>
      <c r="M898" s="197"/>
      <c r="N898" s="198"/>
      <c r="O898" s="198"/>
      <c r="P898" s="199">
        <f>SUM(P899:P906)</f>
        <v>0</v>
      </c>
      <c r="Q898" s="198"/>
      <c r="R898" s="199">
        <f>SUM(R899:R906)</f>
        <v>0</v>
      </c>
      <c r="S898" s="198"/>
      <c r="T898" s="200">
        <f>SUM(T899:T906)</f>
        <v>0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01" t="s">
        <v>81</v>
      </c>
      <c r="AT898" s="202" t="s">
        <v>72</v>
      </c>
      <c r="AU898" s="202" t="s">
        <v>81</v>
      </c>
      <c r="AY898" s="201" t="s">
        <v>129</v>
      </c>
      <c r="BK898" s="203">
        <f>SUM(BK899:BK906)</f>
        <v>0</v>
      </c>
    </row>
    <row r="899" s="2" customFormat="1" ht="21.75" customHeight="1">
      <c r="A899" s="39"/>
      <c r="B899" s="40"/>
      <c r="C899" s="206" t="s">
        <v>1162</v>
      </c>
      <c r="D899" s="206" t="s">
        <v>131</v>
      </c>
      <c r="E899" s="207" t="s">
        <v>1163</v>
      </c>
      <c r="F899" s="208" t="s">
        <v>1164</v>
      </c>
      <c r="G899" s="209" t="s">
        <v>486</v>
      </c>
      <c r="H899" s="210">
        <v>1883.646</v>
      </c>
      <c r="I899" s="211"/>
      <c r="J899" s="212">
        <f>ROUND(I899*H899,2)</f>
        <v>0</v>
      </c>
      <c r="K899" s="208" t="s">
        <v>135</v>
      </c>
      <c r="L899" s="45"/>
      <c r="M899" s="213" t="s">
        <v>21</v>
      </c>
      <c r="N899" s="214" t="s">
        <v>44</v>
      </c>
      <c r="O899" s="85"/>
      <c r="P899" s="215">
        <f>O899*H899</f>
        <v>0</v>
      </c>
      <c r="Q899" s="215">
        <v>0</v>
      </c>
      <c r="R899" s="215">
        <f>Q899*H899</f>
        <v>0</v>
      </c>
      <c r="S899" s="215">
        <v>0</v>
      </c>
      <c r="T899" s="216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17" t="s">
        <v>136</v>
      </c>
      <c r="AT899" s="217" t="s">
        <v>131</v>
      </c>
      <c r="AU899" s="217" t="s">
        <v>83</v>
      </c>
      <c r="AY899" s="18" t="s">
        <v>129</v>
      </c>
      <c r="BE899" s="218">
        <f>IF(N899="základní",J899,0)</f>
        <v>0</v>
      </c>
      <c r="BF899" s="218">
        <f>IF(N899="snížená",J899,0)</f>
        <v>0</v>
      </c>
      <c r="BG899" s="218">
        <f>IF(N899="zákl. přenesená",J899,0)</f>
        <v>0</v>
      </c>
      <c r="BH899" s="218">
        <f>IF(N899="sníž. přenesená",J899,0)</f>
        <v>0</v>
      </c>
      <c r="BI899" s="218">
        <f>IF(N899="nulová",J899,0)</f>
        <v>0</v>
      </c>
      <c r="BJ899" s="18" t="s">
        <v>81</v>
      </c>
      <c r="BK899" s="218">
        <f>ROUND(I899*H899,2)</f>
        <v>0</v>
      </c>
      <c r="BL899" s="18" t="s">
        <v>136</v>
      </c>
      <c r="BM899" s="217" t="s">
        <v>1165</v>
      </c>
    </row>
    <row r="900" s="2" customFormat="1">
      <c r="A900" s="39"/>
      <c r="B900" s="40"/>
      <c r="C900" s="41"/>
      <c r="D900" s="219" t="s">
        <v>138</v>
      </c>
      <c r="E900" s="41"/>
      <c r="F900" s="220" t="s">
        <v>1166</v>
      </c>
      <c r="G900" s="41"/>
      <c r="H900" s="41"/>
      <c r="I900" s="221"/>
      <c r="J900" s="41"/>
      <c r="K900" s="41"/>
      <c r="L900" s="45"/>
      <c r="M900" s="222"/>
      <c r="N900" s="223"/>
      <c r="O900" s="85"/>
      <c r="P900" s="85"/>
      <c r="Q900" s="85"/>
      <c r="R900" s="85"/>
      <c r="S900" s="85"/>
      <c r="T900" s="86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138</v>
      </c>
      <c r="AU900" s="18" t="s">
        <v>83</v>
      </c>
    </row>
    <row r="901" s="2" customFormat="1">
      <c r="A901" s="39"/>
      <c r="B901" s="40"/>
      <c r="C901" s="41"/>
      <c r="D901" s="224" t="s">
        <v>140</v>
      </c>
      <c r="E901" s="41"/>
      <c r="F901" s="225" t="s">
        <v>1167</v>
      </c>
      <c r="G901" s="41"/>
      <c r="H901" s="41"/>
      <c r="I901" s="221"/>
      <c r="J901" s="41"/>
      <c r="K901" s="41"/>
      <c r="L901" s="45"/>
      <c r="M901" s="222"/>
      <c r="N901" s="223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140</v>
      </c>
      <c r="AU901" s="18" t="s">
        <v>83</v>
      </c>
    </row>
    <row r="902" s="2" customFormat="1">
      <c r="A902" s="39"/>
      <c r="B902" s="40"/>
      <c r="C902" s="41"/>
      <c r="D902" s="219" t="s">
        <v>142</v>
      </c>
      <c r="E902" s="41"/>
      <c r="F902" s="226" t="s">
        <v>1168</v>
      </c>
      <c r="G902" s="41"/>
      <c r="H902" s="41"/>
      <c r="I902" s="221"/>
      <c r="J902" s="41"/>
      <c r="K902" s="41"/>
      <c r="L902" s="45"/>
      <c r="M902" s="222"/>
      <c r="N902" s="223"/>
      <c r="O902" s="85"/>
      <c r="P902" s="85"/>
      <c r="Q902" s="85"/>
      <c r="R902" s="85"/>
      <c r="S902" s="85"/>
      <c r="T902" s="86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142</v>
      </c>
      <c r="AU902" s="18" t="s">
        <v>83</v>
      </c>
    </row>
    <row r="903" s="2" customFormat="1" ht="21.75" customHeight="1">
      <c r="A903" s="39"/>
      <c r="B903" s="40"/>
      <c r="C903" s="206" t="s">
        <v>1169</v>
      </c>
      <c r="D903" s="206" t="s">
        <v>131</v>
      </c>
      <c r="E903" s="207" t="s">
        <v>1170</v>
      </c>
      <c r="F903" s="208" t="s">
        <v>1171</v>
      </c>
      <c r="G903" s="209" t="s">
        <v>486</v>
      </c>
      <c r="H903" s="210">
        <v>1883.646</v>
      </c>
      <c r="I903" s="211"/>
      <c r="J903" s="212">
        <f>ROUND(I903*H903,2)</f>
        <v>0</v>
      </c>
      <c r="K903" s="208" t="s">
        <v>135</v>
      </c>
      <c r="L903" s="45"/>
      <c r="M903" s="213" t="s">
        <v>21</v>
      </c>
      <c r="N903" s="214" t="s">
        <v>44</v>
      </c>
      <c r="O903" s="85"/>
      <c r="P903" s="215">
        <f>O903*H903</f>
        <v>0</v>
      </c>
      <c r="Q903" s="215">
        <v>0</v>
      </c>
      <c r="R903" s="215">
        <f>Q903*H903</f>
        <v>0</v>
      </c>
      <c r="S903" s="215">
        <v>0</v>
      </c>
      <c r="T903" s="216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17" t="s">
        <v>136</v>
      </c>
      <c r="AT903" s="217" t="s">
        <v>131</v>
      </c>
      <c r="AU903" s="217" t="s">
        <v>83</v>
      </c>
      <c r="AY903" s="18" t="s">
        <v>129</v>
      </c>
      <c r="BE903" s="218">
        <f>IF(N903="základní",J903,0)</f>
        <v>0</v>
      </c>
      <c r="BF903" s="218">
        <f>IF(N903="snížená",J903,0)</f>
        <v>0</v>
      </c>
      <c r="BG903" s="218">
        <f>IF(N903="zákl. přenesená",J903,0)</f>
        <v>0</v>
      </c>
      <c r="BH903" s="218">
        <f>IF(N903="sníž. přenesená",J903,0)</f>
        <v>0</v>
      </c>
      <c r="BI903" s="218">
        <f>IF(N903="nulová",J903,0)</f>
        <v>0</v>
      </c>
      <c r="BJ903" s="18" t="s">
        <v>81</v>
      </c>
      <c r="BK903" s="218">
        <f>ROUND(I903*H903,2)</f>
        <v>0</v>
      </c>
      <c r="BL903" s="18" t="s">
        <v>136</v>
      </c>
      <c r="BM903" s="217" t="s">
        <v>1172</v>
      </c>
    </row>
    <row r="904" s="2" customFormat="1">
      <c r="A904" s="39"/>
      <c r="B904" s="40"/>
      <c r="C904" s="41"/>
      <c r="D904" s="219" t="s">
        <v>138</v>
      </c>
      <c r="E904" s="41"/>
      <c r="F904" s="220" t="s">
        <v>1173</v>
      </c>
      <c r="G904" s="41"/>
      <c r="H904" s="41"/>
      <c r="I904" s="221"/>
      <c r="J904" s="41"/>
      <c r="K904" s="41"/>
      <c r="L904" s="45"/>
      <c r="M904" s="222"/>
      <c r="N904" s="223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138</v>
      </c>
      <c r="AU904" s="18" t="s">
        <v>83</v>
      </c>
    </row>
    <row r="905" s="2" customFormat="1">
      <c r="A905" s="39"/>
      <c r="B905" s="40"/>
      <c r="C905" s="41"/>
      <c r="D905" s="224" t="s">
        <v>140</v>
      </c>
      <c r="E905" s="41"/>
      <c r="F905" s="225" t="s">
        <v>1174</v>
      </c>
      <c r="G905" s="41"/>
      <c r="H905" s="41"/>
      <c r="I905" s="221"/>
      <c r="J905" s="41"/>
      <c r="K905" s="41"/>
      <c r="L905" s="45"/>
      <c r="M905" s="222"/>
      <c r="N905" s="223"/>
      <c r="O905" s="85"/>
      <c r="P905" s="85"/>
      <c r="Q905" s="85"/>
      <c r="R905" s="85"/>
      <c r="S905" s="85"/>
      <c r="T905" s="86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140</v>
      </c>
      <c r="AU905" s="18" t="s">
        <v>83</v>
      </c>
    </row>
    <row r="906" s="2" customFormat="1">
      <c r="A906" s="39"/>
      <c r="B906" s="40"/>
      <c r="C906" s="41"/>
      <c r="D906" s="219" t="s">
        <v>142</v>
      </c>
      <c r="E906" s="41"/>
      <c r="F906" s="226" t="s">
        <v>1168</v>
      </c>
      <c r="G906" s="41"/>
      <c r="H906" s="41"/>
      <c r="I906" s="221"/>
      <c r="J906" s="41"/>
      <c r="K906" s="41"/>
      <c r="L906" s="45"/>
      <c r="M906" s="222"/>
      <c r="N906" s="223"/>
      <c r="O906" s="85"/>
      <c r="P906" s="85"/>
      <c r="Q906" s="85"/>
      <c r="R906" s="85"/>
      <c r="S906" s="85"/>
      <c r="T906" s="86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T906" s="18" t="s">
        <v>142</v>
      </c>
      <c r="AU906" s="18" t="s">
        <v>83</v>
      </c>
    </row>
    <row r="907" s="12" customFormat="1" ht="25.92" customHeight="1">
      <c r="A907" s="12"/>
      <c r="B907" s="190"/>
      <c r="C907" s="191"/>
      <c r="D907" s="192" t="s">
        <v>72</v>
      </c>
      <c r="E907" s="193" t="s">
        <v>1175</v>
      </c>
      <c r="F907" s="193" t="s">
        <v>1176</v>
      </c>
      <c r="G907" s="191"/>
      <c r="H907" s="191"/>
      <c r="I907" s="194"/>
      <c r="J907" s="195">
        <f>BK907</f>
        <v>0</v>
      </c>
      <c r="K907" s="191"/>
      <c r="L907" s="196"/>
      <c r="M907" s="197"/>
      <c r="N907" s="198"/>
      <c r="O907" s="198"/>
      <c r="P907" s="199">
        <f>P908+P914</f>
        <v>0</v>
      </c>
      <c r="Q907" s="198"/>
      <c r="R907" s="199">
        <f>R908+R914</f>
        <v>0.00096000000000000002</v>
      </c>
      <c r="S907" s="198"/>
      <c r="T907" s="200">
        <f>T908+T914</f>
        <v>0</v>
      </c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R907" s="201" t="s">
        <v>83</v>
      </c>
      <c r="AT907" s="202" t="s">
        <v>72</v>
      </c>
      <c r="AU907" s="202" t="s">
        <v>73</v>
      </c>
      <c r="AY907" s="201" t="s">
        <v>129</v>
      </c>
      <c r="BK907" s="203">
        <f>BK908+BK914</f>
        <v>0</v>
      </c>
    </row>
    <row r="908" s="12" customFormat="1" ht="22.8" customHeight="1">
      <c r="A908" s="12"/>
      <c r="B908" s="190"/>
      <c r="C908" s="191"/>
      <c r="D908" s="192" t="s">
        <v>72</v>
      </c>
      <c r="E908" s="204" t="s">
        <v>1177</v>
      </c>
      <c r="F908" s="204" t="s">
        <v>1178</v>
      </c>
      <c r="G908" s="191"/>
      <c r="H908" s="191"/>
      <c r="I908" s="194"/>
      <c r="J908" s="205">
        <f>BK908</f>
        <v>0</v>
      </c>
      <c r="K908" s="191"/>
      <c r="L908" s="196"/>
      <c r="M908" s="197"/>
      <c r="N908" s="198"/>
      <c r="O908" s="198"/>
      <c r="P908" s="199">
        <f>SUM(P909:P913)</f>
        <v>0</v>
      </c>
      <c r="Q908" s="198"/>
      <c r="R908" s="199">
        <f>SUM(R909:R913)</f>
        <v>0</v>
      </c>
      <c r="S908" s="198"/>
      <c r="T908" s="200">
        <f>SUM(T909:T913)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201" t="s">
        <v>83</v>
      </c>
      <c r="AT908" s="202" t="s">
        <v>72</v>
      </c>
      <c r="AU908" s="202" t="s">
        <v>81</v>
      </c>
      <c r="AY908" s="201" t="s">
        <v>129</v>
      </c>
      <c r="BK908" s="203">
        <f>SUM(BK909:BK913)</f>
        <v>0</v>
      </c>
    </row>
    <row r="909" s="2" customFormat="1" ht="16.5" customHeight="1">
      <c r="A909" s="39"/>
      <c r="B909" s="40"/>
      <c r="C909" s="206" t="s">
        <v>1179</v>
      </c>
      <c r="D909" s="206" t="s">
        <v>131</v>
      </c>
      <c r="E909" s="207" t="s">
        <v>1180</v>
      </c>
      <c r="F909" s="208" t="s">
        <v>1181</v>
      </c>
      <c r="G909" s="209" t="s">
        <v>134</v>
      </c>
      <c r="H909" s="210">
        <v>89.400000000000006</v>
      </c>
      <c r="I909" s="211"/>
      <c r="J909" s="212">
        <f>ROUND(I909*H909,2)</f>
        <v>0</v>
      </c>
      <c r="K909" s="208" t="s">
        <v>21</v>
      </c>
      <c r="L909" s="45"/>
      <c r="M909" s="213" t="s">
        <v>21</v>
      </c>
      <c r="N909" s="214" t="s">
        <v>44</v>
      </c>
      <c r="O909" s="85"/>
      <c r="P909" s="215">
        <f>O909*H909</f>
        <v>0</v>
      </c>
      <c r="Q909" s="215">
        <v>0</v>
      </c>
      <c r="R909" s="215">
        <f>Q909*H909</f>
        <v>0</v>
      </c>
      <c r="S909" s="215">
        <v>0</v>
      </c>
      <c r="T909" s="216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17" t="s">
        <v>254</v>
      </c>
      <c r="AT909" s="217" t="s">
        <v>131</v>
      </c>
      <c r="AU909" s="217" t="s">
        <v>83</v>
      </c>
      <c r="AY909" s="18" t="s">
        <v>129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18" t="s">
        <v>81</v>
      </c>
      <c r="BK909" s="218">
        <f>ROUND(I909*H909,2)</f>
        <v>0</v>
      </c>
      <c r="BL909" s="18" t="s">
        <v>254</v>
      </c>
      <c r="BM909" s="217" t="s">
        <v>1182</v>
      </c>
    </row>
    <row r="910" s="2" customFormat="1">
      <c r="A910" s="39"/>
      <c r="B910" s="40"/>
      <c r="C910" s="41"/>
      <c r="D910" s="219" t="s">
        <v>138</v>
      </c>
      <c r="E910" s="41"/>
      <c r="F910" s="220" t="s">
        <v>1181</v>
      </c>
      <c r="G910" s="41"/>
      <c r="H910" s="41"/>
      <c r="I910" s="221"/>
      <c r="J910" s="41"/>
      <c r="K910" s="41"/>
      <c r="L910" s="45"/>
      <c r="M910" s="222"/>
      <c r="N910" s="223"/>
      <c r="O910" s="85"/>
      <c r="P910" s="85"/>
      <c r="Q910" s="85"/>
      <c r="R910" s="85"/>
      <c r="S910" s="85"/>
      <c r="T910" s="86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T910" s="18" t="s">
        <v>138</v>
      </c>
      <c r="AU910" s="18" t="s">
        <v>83</v>
      </c>
    </row>
    <row r="911" s="2" customFormat="1">
      <c r="A911" s="39"/>
      <c r="B911" s="40"/>
      <c r="C911" s="41"/>
      <c r="D911" s="219" t="s">
        <v>142</v>
      </c>
      <c r="E911" s="41"/>
      <c r="F911" s="226" t="s">
        <v>1183</v>
      </c>
      <c r="G911" s="41"/>
      <c r="H911" s="41"/>
      <c r="I911" s="221"/>
      <c r="J911" s="41"/>
      <c r="K911" s="41"/>
      <c r="L911" s="45"/>
      <c r="M911" s="222"/>
      <c r="N911" s="223"/>
      <c r="O911" s="85"/>
      <c r="P911" s="85"/>
      <c r="Q911" s="85"/>
      <c r="R911" s="85"/>
      <c r="S911" s="85"/>
      <c r="T911" s="86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142</v>
      </c>
      <c r="AU911" s="18" t="s">
        <v>83</v>
      </c>
    </row>
    <row r="912" s="13" customFormat="1">
      <c r="A912" s="13"/>
      <c r="B912" s="227"/>
      <c r="C912" s="228"/>
      <c r="D912" s="219" t="s">
        <v>144</v>
      </c>
      <c r="E912" s="229" t="s">
        <v>21</v>
      </c>
      <c r="F912" s="230" t="s">
        <v>1184</v>
      </c>
      <c r="G912" s="228"/>
      <c r="H912" s="231">
        <v>89.400000000000006</v>
      </c>
      <c r="I912" s="232"/>
      <c r="J912" s="228"/>
      <c r="K912" s="228"/>
      <c r="L912" s="233"/>
      <c r="M912" s="234"/>
      <c r="N912" s="235"/>
      <c r="O912" s="235"/>
      <c r="P912" s="235"/>
      <c r="Q912" s="235"/>
      <c r="R912" s="235"/>
      <c r="S912" s="235"/>
      <c r="T912" s="23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7" t="s">
        <v>144</v>
      </c>
      <c r="AU912" s="237" t="s">
        <v>83</v>
      </c>
      <c r="AV912" s="13" t="s">
        <v>83</v>
      </c>
      <c r="AW912" s="13" t="s">
        <v>34</v>
      </c>
      <c r="AX912" s="13" t="s">
        <v>73</v>
      </c>
      <c r="AY912" s="237" t="s">
        <v>129</v>
      </c>
    </row>
    <row r="913" s="14" customFormat="1">
      <c r="A913" s="14"/>
      <c r="B913" s="238"/>
      <c r="C913" s="239"/>
      <c r="D913" s="219" t="s">
        <v>144</v>
      </c>
      <c r="E913" s="240" t="s">
        <v>21</v>
      </c>
      <c r="F913" s="241" t="s">
        <v>146</v>
      </c>
      <c r="G913" s="239"/>
      <c r="H913" s="242">
        <v>89.400000000000006</v>
      </c>
      <c r="I913" s="243"/>
      <c r="J913" s="239"/>
      <c r="K913" s="239"/>
      <c r="L913" s="244"/>
      <c r="M913" s="245"/>
      <c r="N913" s="246"/>
      <c r="O913" s="246"/>
      <c r="P913" s="246"/>
      <c r="Q913" s="246"/>
      <c r="R913" s="246"/>
      <c r="S913" s="246"/>
      <c r="T913" s="247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8" t="s">
        <v>144</v>
      </c>
      <c r="AU913" s="248" t="s">
        <v>83</v>
      </c>
      <c r="AV913" s="14" t="s">
        <v>136</v>
      </c>
      <c r="AW913" s="14" t="s">
        <v>34</v>
      </c>
      <c r="AX913" s="14" t="s">
        <v>81</v>
      </c>
      <c r="AY913" s="248" t="s">
        <v>129</v>
      </c>
    </row>
    <row r="914" s="12" customFormat="1" ht="22.8" customHeight="1">
      <c r="A914" s="12"/>
      <c r="B914" s="190"/>
      <c r="C914" s="191"/>
      <c r="D914" s="192" t="s">
        <v>72</v>
      </c>
      <c r="E914" s="204" t="s">
        <v>1185</v>
      </c>
      <c r="F914" s="204" t="s">
        <v>1186</v>
      </c>
      <c r="G914" s="191"/>
      <c r="H914" s="191"/>
      <c r="I914" s="194"/>
      <c r="J914" s="205">
        <f>BK914</f>
        <v>0</v>
      </c>
      <c r="K914" s="191"/>
      <c r="L914" s="196"/>
      <c r="M914" s="197"/>
      <c r="N914" s="198"/>
      <c r="O914" s="198"/>
      <c r="P914" s="199">
        <f>SUM(P915:P918)</f>
        <v>0</v>
      </c>
      <c r="Q914" s="198"/>
      <c r="R914" s="199">
        <f>SUM(R915:R918)</f>
        <v>0.00096000000000000002</v>
      </c>
      <c r="S914" s="198"/>
      <c r="T914" s="200">
        <f>SUM(T915:T918)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01" t="s">
        <v>83</v>
      </c>
      <c r="AT914" s="202" t="s">
        <v>72</v>
      </c>
      <c r="AU914" s="202" t="s">
        <v>81</v>
      </c>
      <c r="AY914" s="201" t="s">
        <v>129</v>
      </c>
      <c r="BK914" s="203">
        <f>SUM(BK915:BK918)</f>
        <v>0</v>
      </c>
    </row>
    <row r="915" s="2" customFormat="1" ht="24.15" customHeight="1">
      <c r="A915" s="39"/>
      <c r="B915" s="40"/>
      <c r="C915" s="206" t="s">
        <v>1187</v>
      </c>
      <c r="D915" s="206" t="s">
        <v>131</v>
      </c>
      <c r="E915" s="207" t="s">
        <v>1188</v>
      </c>
      <c r="F915" s="208" t="s">
        <v>1189</v>
      </c>
      <c r="G915" s="209" t="s">
        <v>646</v>
      </c>
      <c r="H915" s="210">
        <v>16</v>
      </c>
      <c r="I915" s="211"/>
      <c r="J915" s="212">
        <f>ROUND(I915*H915,2)</f>
        <v>0</v>
      </c>
      <c r="K915" s="208" t="s">
        <v>21</v>
      </c>
      <c r="L915" s="45"/>
      <c r="M915" s="213" t="s">
        <v>21</v>
      </c>
      <c r="N915" s="214" t="s">
        <v>44</v>
      </c>
      <c r="O915" s="85"/>
      <c r="P915" s="215">
        <f>O915*H915</f>
        <v>0</v>
      </c>
      <c r="Q915" s="215">
        <v>6.0000000000000002E-05</v>
      </c>
      <c r="R915" s="215">
        <f>Q915*H915</f>
        <v>0.00096000000000000002</v>
      </c>
      <c r="S915" s="215">
        <v>0</v>
      </c>
      <c r="T915" s="216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17" t="s">
        <v>254</v>
      </c>
      <c r="AT915" s="217" t="s">
        <v>131</v>
      </c>
      <c r="AU915" s="217" t="s">
        <v>83</v>
      </c>
      <c r="AY915" s="18" t="s">
        <v>129</v>
      </c>
      <c r="BE915" s="218">
        <f>IF(N915="základní",J915,0)</f>
        <v>0</v>
      </c>
      <c r="BF915" s="218">
        <f>IF(N915="snížená",J915,0)</f>
        <v>0</v>
      </c>
      <c r="BG915" s="218">
        <f>IF(N915="zákl. přenesená",J915,0)</f>
        <v>0</v>
      </c>
      <c r="BH915" s="218">
        <f>IF(N915="sníž. přenesená",J915,0)</f>
        <v>0</v>
      </c>
      <c r="BI915" s="218">
        <f>IF(N915="nulová",J915,0)</f>
        <v>0</v>
      </c>
      <c r="BJ915" s="18" t="s">
        <v>81</v>
      </c>
      <c r="BK915" s="218">
        <f>ROUND(I915*H915,2)</f>
        <v>0</v>
      </c>
      <c r="BL915" s="18" t="s">
        <v>254</v>
      </c>
      <c r="BM915" s="217" t="s">
        <v>1190</v>
      </c>
    </row>
    <row r="916" s="2" customFormat="1">
      <c r="A916" s="39"/>
      <c r="B916" s="40"/>
      <c r="C916" s="41"/>
      <c r="D916" s="219" t="s">
        <v>138</v>
      </c>
      <c r="E916" s="41"/>
      <c r="F916" s="220" t="s">
        <v>1191</v>
      </c>
      <c r="G916" s="41"/>
      <c r="H916" s="41"/>
      <c r="I916" s="221"/>
      <c r="J916" s="41"/>
      <c r="K916" s="41"/>
      <c r="L916" s="45"/>
      <c r="M916" s="222"/>
      <c r="N916" s="223"/>
      <c r="O916" s="85"/>
      <c r="P916" s="85"/>
      <c r="Q916" s="85"/>
      <c r="R916" s="85"/>
      <c r="S916" s="85"/>
      <c r="T916" s="86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138</v>
      </c>
      <c r="AU916" s="18" t="s">
        <v>83</v>
      </c>
    </row>
    <row r="917" s="2" customFormat="1">
      <c r="A917" s="39"/>
      <c r="B917" s="40"/>
      <c r="C917" s="41"/>
      <c r="D917" s="219" t="s">
        <v>142</v>
      </c>
      <c r="E917" s="41"/>
      <c r="F917" s="226" t="s">
        <v>1192</v>
      </c>
      <c r="G917" s="41"/>
      <c r="H917" s="41"/>
      <c r="I917" s="221"/>
      <c r="J917" s="41"/>
      <c r="K917" s="41"/>
      <c r="L917" s="45"/>
      <c r="M917" s="222"/>
      <c r="N917" s="223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142</v>
      </c>
      <c r="AU917" s="18" t="s">
        <v>83</v>
      </c>
    </row>
    <row r="918" s="13" customFormat="1">
      <c r="A918" s="13"/>
      <c r="B918" s="227"/>
      <c r="C918" s="228"/>
      <c r="D918" s="219" t="s">
        <v>144</v>
      </c>
      <c r="E918" s="229" t="s">
        <v>21</v>
      </c>
      <c r="F918" s="230" t="s">
        <v>1193</v>
      </c>
      <c r="G918" s="228"/>
      <c r="H918" s="231">
        <v>16</v>
      </c>
      <c r="I918" s="232"/>
      <c r="J918" s="228"/>
      <c r="K918" s="228"/>
      <c r="L918" s="233"/>
      <c r="M918" s="269"/>
      <c r="N918" s="270"/>
      <c r="O918" s="270"/>
      <c r="P918" s="270"/>
      <c r="Q918" s="270"/>
      <c r="R918" s="270"/>
      <c r="S918" s="270"/>
      <c r="T918" s="27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7" t="s">
        <v>144</v>
      </c>
      <c r="AU918" s="237" t="s">
        <v>83</v>
      </c>
      <c r="AV918" s="13" t="s">
        <v>83</v>
      </c>
      <c r="AW918" s="13" t="s">
        <v>34</v>
      </c>
      <c r="AX918" s="13" t="s">
        <v>81</v>
      </c>
      <c r="AY918" s="237" t="s">
        <v>129</v>
      </c>
    </row>
    <row r="919" s="2" customFormat="1" ht="6.96" customHeight="1">
      <c r="A919" s="39"/>
      <c r="B919" s="60"/>
      <c r="C919" s="61"/>
      <c r="D919" s="61"/>
      <c r="E919" s="61"/>
      <c r="F919" s="61"/>
      <c r="G919" s="61"/>
      <c r="H919" s="61"/>
      <c r="I919" s="61"/>
      <c r="J919" s="61"/>
      <c r="K919" s="61"/>
      <c r="L919" s="45"/>
      <c r="M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</row>
  </sheetData>
  <sheetProtection sheet="1" autoFilter="0" formatColumns="0" formatRows="0" objects="1" scenarios="1" spinCount="100000" saltValue="rLEfPRvnHHCMHlDExQ8V40w+YzIrhnywMAnMJ0y+FF0w2ewcc9hCeZM4fYkyNmQoc3ykav2UNgtcT/Ue2yVpMw==" hashValue="0ss6ftyvWtAflORfpvQuclNTjyKgoiLW7NmhBaFaM4CdIJekJO1fuG9iZMwpyoiekWHg4ExRRvmcR3PeeQ0oLA==" algorithmName="SHA-512" password="CC35"/>
  <autoFilter ref="C91:K91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1/111211101"/>
    <hyperlink ref="F103" r:id="rId2" display="https://podminky.urs.cz/item/CS_URS_2021_01/111301111"/>
    <hyperlink ref="F109" r:id="rId3" display="https://podminky.urs.cz/item/CS_URS_2021_01/112101122"/>
    <hyperlink ref="F115" r:id="rId4" display="https://podminky.urs.cz/item/CS_URS_2021_01/112151112"/>
    <hyperlink ref="F121" r:id="rId5" display="https://podminky.urs.cz/item/CS_URS_2021_01/112155215"/>
    <hyperlink ref="F127" r:id="rId6" display="https://podminky.urs.cz/item/CS_URS_2021_01/112155315"/>
    <hyperlink ref="F133" r:id="rId7" display="https://podminky.urs.cz/item/CS_URS_2021_01/112201112"/>
    <hyperlink ref="F139" r:id="rId8" display="https://podminky.urs.cz/item/CS_URS_2021_01/112201134"/>
    <hyperlink ref="F145" r:id="rId9" display="https://podminky.urs.cz/item/CS_URS_2021_01/113105113"/>
    <hyperlink ref="F151" r:id="rId10" display="https://podminky.urs.cz/item/CS_URS_2021_01/113106171"/>
    <hyperlink ref="F157" r:id="rId11" display="https://podminky.urs.cz/item/CS_URS_2021_01/113107223"/>
    <hyperlink ref="F163" r:id="rId12" display="https://podminky.urs.cz/item/CS_URS_2021_01/113154123"/>
    <hyperlink ref="F169" r:id="rId13" display="https://podminky.urs.cz/item/CS_URS_2021_01/113154124"/>
    <hyperlink ref="F175" r:id="rId14" display="https://podminky.urs.cz/item/CS_URS_2021_01/115101202"/>
    <hyperlink ref="F181" r:id="rId15" display="https://podminky.urs.cz/item/CS_URS_2021_01/115101302"/>
    <hyperlink ref="F187" r:id="rId16" display="https://podminky.urs.cz/item/CS_URS_2021_01/121151123"/>
    <hyperlink ref="F193" r:id="rId17" display="https://podminky.urs.cz/item/CS_URS_2021_01/122251104"/>
    <hyperlink ref="F200" r:id="rId18" display="https://podminky.urs.cz/item/CS_URS_2021_01/122251106"/>
    <hyperlink ref="F284" r:id="rId19" display="https://podminky.urs.cz/item/CS_URS_2021_01/129253101"/>
    <hyperlink ref="F290" r:id="rId20" display="https://podminky.urs.cz/item/CS_URS_2021_01/131251203"/>
    <hyperlink ref="F296" r:id="rId21" display="https://podminky.urs.cz/item/CS_URS_2021_01/133212012"/>
    <hyperlink ref="F303" r:id="rId22" display="https://podminky.urs.cz/item/CS_URS_2021_01/162201411"/>
    <hyperlink ref="F309" r:id="rId23" display="https://podminky.urs.cz/item/CS_URS_2021_01/162201416"/>
    <hyperlink ref="F315" r:id="rId24" display="https://podminky.urs.cz/item/CS_URS_2021_01/162201421"/>
    <hyperlink ref="F321" r:id="rId25" display="https://podminky.urs.cz/item/CS_URS_2021_01/162201422"/>
    <hyperlink ref="F327" r:id="rId26" display="https://podminky.urs.cz/item/CS_URS_2021_01/162301951"/>
    <hyperlink ref="F333" r:id="rId27" display="https://podminky.urs.cz/item/CS_URS_2021_01/162301962"/>
    <hyperlink ref="F339" r:id="rId28" display="https://podminky.urs.cz/item/CS_URS_2021_01/162301971"/>
    <hyperlink ref="F345" r:id="rId29" display="https://podminky.urs.cz/item/CS_URS_2021_01/162301972"/>
    <hyperlink ref="F351" r:id="rId30" display="https://podminky.urs.cz/item/CS_URS_2021_01/162351104"/>
    <hyperlink ref="F359" r:id="rId31" display="https://podminky.urs.cz/item/CS_URS_2021_01/162751117"/>
    <hyperlink ref="F369" r:id="rId32" display="https://podminky.urs.cz/item/CS_URS_2021_01/162751119"/>
    <hyperlink ref="F375" r:id="rId33" display="https://podminky.urs.cz/item/CS_URS_2021_01/167151111"/>
    <hyperlink ref="F383" r:id="rId34" display="https://podminky.urs.cz/item/CS_URS_2021_01/171153101"/>
    <hyperlink ref="F389" r:id="rId35" display="https://podminky.urs.cz/item/CS_URS_2021_01/171201231"/>
    <hyperlink ref="F395" r:id="rId36" display="https://podminky.urs.cz/item/CS_URS_2021_01/171211101"/>
    <hyperlink ref="F402" r:id="rId37" display="https://podminky.urs.cz/item/CS_URS_2021_01/171251201"/>
    <hyperlink ref="F409" r:id="rId38" display="https://podminky.urs.cz/item/CS_URS_2021_01/174151101"/>
    <hyperlink ref="F420" r:id="rId39" display="https://podminky.urs.cz/item/CS_URS_2021_01/181351005"/>
    <hyperlink ref="F426" r:id="rId40" display="https://podminky.urs.cz/item/CS_URS_2021_01/181351103"/>
    <hyperlink ref="F432" r:id="rId41" display="https://podminky.urs.cz/item/CS_URS_2021_01/181451121"/>
    <hyperlink ref="F442" r:id="rId42" display="https://podminky.urs.cz/item/CS_URS_2021_01/181951112"/>
    <hyperlink ref="F449" r:id="rId43" display="https://podminky.urs.cz/item/CS_URS_2021_01/182151111"/>
    <hyperlink ref="F455" r:id="rId44" display="https://podminky.urs.cz/item/CS_URS_2021_01/184818242"/>
    <hyperlink ref="F460" r:id="rId45" display="https://podminky.urs.cz/item/CS_URS_2021_01/185804312"/>
    <hyperlink ref="F465" r:id="rId46" display="https://podminky.urs.cz/item/CS_URS_2021_01/185851121"/>
    <hyperlink ref="F471" r:id="rId47" display="https://podminky.urs.cz/item/CS_URS_2021_01/185851129"/>
    <hyperlink ref="F478" r:id="rId48" display="https://podminky.urs.cz/item/CS_URS_2021_01/211531111"/>
    <hyperlink ref="F484" r:id="rId49" display="https://podminky.urs.cz/item/CS_URS_2021_01/211571112"/>
    <hyperlink ref="F490" r:id="rId50" display="https://podminky.urs.cz/item/CS_URS_2021_01/211971110"/>
    <hyperlink ref="F500" r:id="rId51" display="https://podminky.urs.cz/item/CS_URS_2021_01/211971122"/>
    <hyperlink ref="F511" r:id="rId52" display="https://podminky.urs.cz/item/CS_URS_2021_01/212751106"/>
    <hyperlink ref="F517" r:id="rId53" display="https://podminky.urs.cz/item/CS_URS_2021_01/213141113"/>
    <hyperlink ref="F527" r:id="rId54" display="https://podminky.urs.cz/item/CS_URS_2021_01/213141133"/>
    <hyperlink ref="F537" r:id="rId55" display="https://podminky.urs.cz/item/CS_URS_2021_01/274313511"/>
    <hyperlink ref="F543" r:id="rId56" display="https://podminky.urs.cz/item/CS_URS_2021_01/274313811"/>
    <hyperlink ref="F549" r:id="rId57" display="https://podminky.urs.cz/item/CS_URS_2021_01/274321511"/>
    <hyperlink ref="F556" r:id="rId58" display="https://podminky.urs.cz/item/CS_URS_2021_01/274351121"/>
    <hyperlink ref="F564" r:id="rId59" display="https://podminky.urs.cz/item/CS_URS_2021_01/274351122"/>
    <hyperlink ref="F569" r:id="rId60" display="https://podminky.urs.cz/item/CS_URS_2021_01/274361821"/>
    <hyperlink ref="F576" r:id="rId61" display="https://podminky.urs.cz/item/CS_URS_2021_01/317322711"/>
    <hyperlink ref="F581" r:id="rId62" display="https://podminky.urs.cz/item/CS_URS_2021_01/317351105"/>
    <hyperlink ref="F585" r:id="rId63" display="https://podminky.urs.cz/item/CS_URS_2021_01/317351106"/>
    <hyperlink ref="F589" r:id="rId64" display="https://podminky.urs.cz/item/CS_URS_2021_01/317361821"/>
    <hyperlink ref="F593" r:id="rId65" display="https://podminky.urs.cz/item/CS_URS_2021_01/334323118"/>
    <hyperlink ref="F600" r:id="rId66" display="https://podminky.urs.cz/item/CS_URS_2021_01/334351115"/>
    <hyperlink ref="F606" r:id="rId67" display="https://podminky.urs.cz/item/CS_URS_2021_01/334351214"/>
    <hyperlink ref="F612" r:id="rId68" display="https://podminky.urs.cz/item/CS_URS_2021_01/334361216"/>
    <hyperlink ref="F619" r:id="rId69" display="https://podminky.urs.cz/item/CS_URS_2021_01/451315116"/>
    <hyperlink ref="F625" r:id="rId70" display="https://podminky.urs.cz/item/CS_URS_2021_01/451573111"/>
    <hyperlink ref="F630" r:id="rId71" display="https://podminky.urs.cz/item/CS_URS_2021_01/452111141"/>
    <hyperlink ref="F637" r:id="rId72" display="https://podminky.urs.cz/item/CS_URS_2021_01/452311151"/>
    <hyperlink ref="F643" r:id="rId73" display="https://podminky.urs.cz/item/CS_URS_2021_01/452312161"/>
    <hyperlink ref="F649" r:id="rId74" display="https://podminky.urs.cz/item/CS_URS_2021_01/465511511"/>
    <hyperlink ref="F659" r:id="rId75" display="https://podminky.urs.cz/item/CS_URS_2021_01/564851111"/>
    <hyperlink ref="F665" r:id="rId76" display="https://podminky.urs.cz/item/CS_URS_2021_01/564851111.1"/>
    <hyperlink ref="F671" r:id="rId77" display="https://podminky.urs.cz/item/CS_URS_2021_01/564861111"/>
    <hyperlink ref="F681" r:id="rId78" display="https://podminky.urs.cz/item/CS_URS_2021_01/569831111"/>
    <hyperlink ref="F694" r:id="rId79" display="https://podminky.urs.cz/item/CS_URS_2021_01/569903311"/>
    <hyperlink ref="F704" r:id="rId80" display="https://podminky.urs.cz/item/CS_URS_2021_01/573191111"/>
    <hyperlink ref="F709" r:id="rId81" display="https://podminky.urs.cz/item/CS_URS_2021_01/573231106"/>
    <hyperlink ref="F713" r:id="rId82" display="https://podminky.urs.cz/item/CS_URS_2021_01/577134121"/>
    <hyperlink ref="F734" r:id="rId83" display="https://podminky.urs.cz/item/CS_URS_2021_01/596211110"/>
    <hyperlink ref="F749" r:id="rId84" display="https://podminky.urs.cz/item/CS_URS_2021_01/895941111"/>
    <hyperlink ref="F773" r:id="rId85" display="https://podminky.urs.cz/item/CS_URS_2021_01/899204112"/>
    <hyperlink ref="F781" r:id="rId86" display="https://podminky.urs.cz/item/CS_URS_2021_01/899331111"/>
    <hyperlink ref="F791" r:id="rId87" display="https://podminky.urs.cz/item/CS_URS_2021_01/916131213"/>
    <hyperlink ref="F816" r:id="rId88" display="https://podminky.urs.cz/item/CS_URS_2021_01/919112233"/>
    <hyperlink ref="F822" r:id="rId89" display="https://podminky.urs.cz/item/CS_URS_2021_01/919122132"/>
    <hyperlink ref="F828" r:id="rId90" display="https://podminky.urs.cz/item/CS_URS_2021_01/919521140"/>
    <hyperlink ref="F835" r:id="rId91" display="https://podminky.urs.cz/item/CS_URS_2021_01/919735114"/>
    <hyperlink ref="F841" r:id="rId92" display="https://podminky.urs.cz/item/CS_URS_2021_01/961041211"/>
    <hyperlink ref="F847" r:id="rId93" display="https://podminky.urs.cz/item/CS_URS_2021_01/962041221"/>
    <hyperlink ref="F854" r:id="rId94" display="https://podminky.urs.cz/item/CS_URS_2021_01/997221551"/>
    <hyperlink ref="F861" r:id="rId95" display="https://podminky.urs.cz/item/CS_URS_2021_01/997221559"/>
    <hyperlink ref="F868" r:id="rId96" display="https://podminky.urs.cz/item/CS_URS_2021_01/997221571"/>
    <hyperlink ref="F875" r:id="rId97" display="https://podminky.urs.cz/item/CS_URS_2021_01/997221579"/>
    <hyperlink ref="F881" r:id="rId98" display="https://podminky.urs.cz/item/CS_URS_2021_01/997221615"/>
    <hyperlink ref="F888" r:id="rId99" display="https://podminky.urs.cz/item/CS_URS_2021_01/997221645"/>
    <hyperlink ref="F894" r:id="rId100" display="https://podminky.urs.cz/item/CS_URS_2021_01/997221655"/>
    <hyperlink ref="F901" r:id="rId101" display="https://podminky.urs.cz/item/CS_URS_2021_01/998225111"/>
    <hyperlink ref="F905" r:id="rId102" display="https://podminky.urs.cz/item/CS_URS_2021_01/9982251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1194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21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ROUND((SUM(BE84:BE116)),  2)</f>
        <v>0</v>
      </c>
      <c r="G33" s="39"/>
      <c r="H33" s="39"/>
      <c r="I33" s="150">
        <v>0.20999999999999999</v>
      </c>
      <c r="J33" s="149">
        <f>ROUND(((SUM(BE84:BE116))*I33),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ROUND((SUM(BF84:BF116)),  2)</f>
        <v>0</v>
      </c>
      <c r="G34" s="39"/>
      <c r="H34" s="39"/>
      <c r="I34" s="150">
        <v>0.14999999999999999</v>
      </c>
      <c r="J34" s="149">
        <f>ROUND(((SUM(BF84:BF116))*I34),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ROUND((SUM(BG84:BG116)),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ROUND((SUM(BH84:BH116)),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ROUND((SUM(BI84:BI116)),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1195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1197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1198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1199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VC1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94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k.ú. Kouty</v>
      </c>
      <c r="G78" s="41"/>
      <c r="H78" s="41"/>
      <c r="I78" s="33" t="s">
        <v>24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32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115</v>
      </c>
      <c r="D83" s="182" t="s">
        <v>58</v>
      </c>
      <c r="E83" s="182" t="s">
        <v>54</v>
      </c>
      <c r="F83" s="182" t="s">
        <v>55</v>
      </c>
      <c r="G83" s="182" t="s">
        <v>116</v>
      </c>
      <c r="H83" s="182" t="s">
        <v>117</v>
      </c>
      <c r="I83" s="182" t="s">
        <v>118</v>
      </c>
      <c r="J83" s="182" t="s">
        <v>99</v>
      </c>
      <c r="K83" s="183" t="s">
        <v>119</v>
      </c>
      <c r="L83" s="184"/>
      <c r="M83" s="93" t="s">
        <v>21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100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1200</v>
      </c>
      <c r="F85" s="193" t="s">
        <v>1201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P86+P100+P108+P113</f>
        <v>0</v>
      </c>
      <c r="Q85" s="198"/>
      <c r="R85" s="199">
        <f>R86+R100+R108+R113</f>
        <v>0</v>
      </c>
      <c r="S85" s="198"/>
      <c r="T85" s="200">
        <f>T86+T100+T108+T113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170</v>
      </c>
      <c r="AT85" s="202" t="s">
        <v>72</v>
      </c>
      <c r="AU85" s="202" t="s">
        <v>73</v>
      </c>
      <c r="AY85" s="201" t="s">
        <v>129</v>
      </c>
      <c r="BK85" s="203">
        <f>BK86+BK100+BK108+BK113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1202</v>
      </c>
      <c r="F86" s="204" t="s">
        <v>1203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SUM(P87:P99)</f>
        <v>0</v>
      </c>
      <c r="Q86" s="198"/>
      <c r="R86" s="199">
        <f>SUM(R87:R99)</f>
        <v>0</v>
      </c>
      <c r="S86" s="198"/>
      <c r="T86" s="200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170</v>
      </c>
      <c r="AT86" s="202" t="s">
        <v>72</v>
      </c>
      <c r="AU86" s="202" t="s">
        <v>81</v>
      </c>
      <c r="AY86" s="201" t="s">
        <v>129</v>
      </c>
      <c r="BK86" s="203">
        <f>SUM(BK87:BK99)</f>
        <v>0</v>
      </c>
    </row>
    <row r="87" s="2" customFormat="1" ht="16.5" customHeight="1">
      <c r="A87" s="39"/>
      <c r="B87" s="40"/>
      <c r="C87" s="206" t="s">
        <v>81</v>
      </c>
      <c r="D87" s="206" t="s">
        <v>131</v>
      </c>
      <c r="E87" s="207" t="s">
        <v>1204</v>
      </c>
      <c r="F87" s="208" t="s">
        <v>1205</v>
      </c>
      <c r="G87" s="209" t="s">
        <v>1206</v>
      </c>
      <c r="H87" s="210">
        <v>1</v>
      </c>
      <c r="I87" s="211"/>
      <c r="J87" s="212">
        <f>ROUND(I87*H87,2)</f>
        <v>0</v>
      </c>
      <c r="K87" s="208" t="s">
        <v>876</v>
      </c>
      <c r="L87" s="45"/>
      <c r="M87" s="213" t="s">
        <v>21</v>
      </c>
      <c r="N87" s="214" t="s">
        <v>44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1207</v>
      </c>
      <c r="AT87" s="217" t="s">
        <v>131</v>
      </c>
      <c r="AU87" s="217" t="s">
        <v>83</v>
      </c>
      <c r="AY87" s="18" t="s">
        <v>129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81</v>
      </c>
      <c r="BK87" s="218">
        <f>ROUND(I87*H87,2)</f>
        <v>0</v>
      </c>
      <c r="BL87" s="18" t="s">
        <v>1207</v>
      </c>
      <c r="BM87" s="217" t="s">
        <v>1208</v>
      </c>
    </row>
    <row r="88" s="2" customFormat="1">
      <c r="A88" s="39"/>
      <c r="B88" s="40"/>
      <c r="C88" s="41"/>
      <c r="D88" s="219" t="s">
        <v>138</v>
      </c>
      <c r="E88" s="41"/>
      <c r="F88" s="220" t="s">
        <v>1205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 ht="16.5" customHeight="1">
      <c r="A89" s="39"/>
      <c r="B89" s="40"/>
      <c r="C89" s="206" t="s">
        <v>83</v>
      </c>
      <c r="D89" s="206" t="s">
        <v>131</v>
      </c>
      <c r="E89" s="207" t="s">
        <v>1209</v>
      </c>
      <c r="F89" s="208" t="s">
        <v>1210</v>
      </c>
      <c r="G89" s="209" t="s">
        <v>1206</v>
      </c>
      <c r="H89" s="210">
        <v>1</v>
      </c>
      <c r="I89" s="211"/>
      <c r="J89" s="212">
        <f>ROUND(I89*H89,2)</f>
        <v>0</v>
      </c>
      <c r="K89" s="208" t="s">
        <v>876</v>
      </c>
      <c r="L89" s="45"/>
      <c r="M89" s="213" t="s">
        <v>21</v>
      </c>
      <c r="N89" s="214" t="s">
        <v>44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1207</v>
      </c>
      <c r="AT89" s="217" t="s">
        <v>131</v>
      </c>
      <c r="AU89" s="217" t="s">
        <v>83</v>
      </c>
      <c r="AY89" s="18" t="s">
        <v>129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81</v>
      </c>
      <c r="BK89" s="218">
        <f>ROUND(I89*H89,2)</f>
        <v>0</v>
      </c>
      <c r="BL89" s="18" t="s">
        <v>1207</v>
      </c>
      <c r="BM89" s="217" t="s">
        <v>1211</v>
      </c>
    </row>
    <row r="90" s="2" customFormat="1">
      <c r="A90" s="39"/>
      <c r="B90" s="40"/>
      <c r="C90" s="41"/>
      <c r="D90" s="219" t="s">
        <v>138</v>
      </c>
      <c r="E90" s="41"/>
      <c r="F90" s="220" t="s">
        <v>1210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13" customFormat="1">
      <c r="A91" s="13"/>
      <c r="B91" s="227"/>
      <c r="C91" s="228"/>
      <c r="D91" s="219" t="s">
        <v>144</v>
      </c>
      <c r="E91" s="229" t="s">
        <v>21</v>
      </c>
      <c r="F91" s="230" t="s">
        <v>1212</v>
      </c>
      <c r="G91" s="228"/>
      <c r="H91" s="231">
        <v>1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144</v>
      </c>
      <c r="AU91" s="237" t="s">
        <v>83</v>
      </c>
      <c r="AV91" s="13" t="s">
        <v>83</v>
      </c>
      <c r="AW91" s="13" t="s">
        <v>34</v>
      </c>
      <c r="AX91" s="13" t="s">
        <v>81</v>
      </c>
      <c r="AY91" s="237" t="s">
        <v>129</v>
      </c>
    </row>
    <row r="92" s="2" customFormat="1" ht="16.5" customHeight="1">
      <c r="A92" s="39"/>
      <c r="B92" s="40"/>
      <c r="C92" s="206" t="s">
        <v>154</v>
      </c>
      <c r="D92" s="206" t="s">
        <v>131</v>
      </c>
      <c r="E92" s="207" t="s">
        <v>1213</v>
      </c>
      <c r="F92" s="208" t="s">
        <v>1214</v>
      </c>
      <c r="G92" s="209" t="s">
        <v>1206</v>
      </c>
      <c r="H92" s="210">
        <v>1</v>
      </c>
      <c r="I92" s="211"/>
      <c r="J92" s="212">
        <f>ROUND(I92*H92,2)</f>
        <v>0</v>
      </c>
      <c r="K92" s="208" t="s">
        <v>876</v>
      </c>
      <c r="L92" s="45"/>
      <c r="M92" s="213" t="s">
        <v>21</v>
      </c>
      <c r="N92" s="214" t="s">
        <v>44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1207</v>
      </c>
      <c r="AT92" s="217" t="s">
        <v>131</v>
      </c>
      <c r="AU92" s="217" t="s">
        <v>83</v>
      </c>
      <c r="AY92" s="18" t="s">
        <v>129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81</v>
      </c>
      <c r="BK92" s="218">
        <f>ROUND(I92*H92,2)</f>
        <v>0</v>
      </c>
      <c r="BL92" s="18" t="s">
        <v>1207</v>
      </c>
      <c r="BM92" s="217" t="s">
        <v>1215</v>
      </c>
    </row>
    <row r="93" s="2" customFormat="1">
      <c r="A93" s="39"/>
      <c r="B93" s="40"/>
      <c r="C93" s="41"/>
      <c r="D93" s="219" t="s">
        <v>138</v>
      </c>
      <c r="E93" s="41"/>
      <c r="F93" s="220" t="s">
        <v>1214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 ht="16.5" customHeight="1">
      <c r="A94" s="39"/>
      <c r="B94" s="40"/>
      <c r="C94" s="206" t="s">
        <v>136</v>
      </c>
      <c r="D94" s="206" t="s">
        <v>131</v>
      </c>
      <c r="E94" s="207" t="s">
        <v>1216</v>
      </c>
      <c r="F94" s="208" t="s">
        <v>1217</v>
      </c>
      <c r="G94" s="209" t="s">
        <v>1206</v>
      </c>
      <c r="H94" s="210">
        <v>1</v>
      </c>
      <c r="I94" s="211"/>
      <c r="J94" s="212">
        <f>ROUND(I94*H94,2)</f>
        <v>0</v>
      </c>
      <c r="K94" s="208" t="s">
        <v>876</v>
      </c>
      <c r="L94" s="45"/>
      <c r="M94" s="213" t="s">
        <v>21</v>
      </c>
      <c r="N94" s="214" t="s">
        <v>44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1207</v>
      </c>
      <c r="AT94" s="217" t="s">
        <v>131</v>
      </c>
      <c r="AU94" s="217" t="s">
        <v>83</v>
      </c>
      <c r="AY94" s="18" t="s">
        <v>129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81</v>
      </c>
      <c r="BK94" s="218">
        <f>ROUND(I94*H94,2)</f>
        <v>0</v>
      </c>
      <c r="BL94" s="18" t="s">
        <v>1207</v>
      </c>
      <c r="BM94" s="217" t="s">
        <v>1218</v>
      </c>
    </row>
    <row r="95" s="2" customFormat="1">
      <c r="A95" s="39"/>
      <c r="B95" s="40"/>
      <c r="C95" s="41"/>
      <c r="D95" s="219" t="s">
        <v>138</v>
      </c>
      <c r="E95" s="41"/>
      <c r="F95" s="220" t="s">
        <v>1217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13" customFormat="1">
      <c r="A96" s="13"/>
      <c r="B96" s="227"/>
      <c r="C96" s="228"/>
      <c r="D96" s="219" t="s">
        <v>144</v>
      </c>
      <c r="E96" s="229" t="s">
        <v>21</v>
      </c>
      <c r="F96" s="230" t="s">
        <v>1219</v>
      </c>
      <c r="G96" s="228"/>
      <c r="H96" s="231">
        <v>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144</v>
      </c>
      <c r="AU96" s="237" t="s">
        <v>83</v>
      </c>
      <c r="AV96" s="13" t="s">
        <v>83</v>
      </c>
      <c r="AW96" s="13" t="s">
        <v>34</v>
      </c>
      <c r="AX96" s="13" t="s">
        <v>81</v>
      </c>
      <c r="AY96" s="237" t="s">
        <v>129</v>
      </c>
    </row>
    <row r="97" s="2" customFormat="1" ht="16.5" customHeight="1">
      <c r="A97" s="39"/>
      <c r="B97" s="40"/>
      <c r="C97" s="206" t="s">
        <v>170</v>
      </c>
      <c r="D97" s="206" t="s">
        <v>131</v>
      </c>
      <c r="E97" s="207" t="s">
        <v>1220</v>
      </c>
      <c r="F97" s="208" t="s">
        <v>1221</v>
      </c>
      <c r="G97" s="209" t="s">
        <v>1206</v>
      </c>
      <c r="H97" s="210">
        <v>1</v>
      </c>
      <c r="I97" s="211"/>
      <c r="J97" s="212">
        <f>ROUND(I97*H97,2)</f>
        <v>0</v>
      </c>
      <c r="K97" s="208" t="s">
        <v>876</v>
      </c>
      <c r="L97" s="45"/>
      <c r="M97" s="213" t="s">
        <v>21</v>
      </c>
      <c r="N97" s="214" t="s">
        <v>44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1207</v>
      </c>
      <c r="AT97" s="217" t="s">
        <v>131</v>
      </c>
      <c r="AU97" s="217" t="s">
        <v>83</v>
      </c>
      <c r="AY97" s="18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81</v>
      </c>
      <c r="BK97" s="218">
        <f>ROUND(I97*H97,2)</f>
        <v>0</v>
      </c>
      <c r="BL97" s="18" t="s">
        <v>1207</v>
      </c>
      <c r="BM97" s="217" t="s">
        <v>1222</v>
      </c>
    </row>
    <row r="98" s="2" customFormat="1">
      <c r="A98" s="39"/>
      <c r="B98" s="40"/>
      <c r="C98" s="41"/>
      <c r="D98" s="219" t="s">
        <v>138</v>
      </c>
      <c r="E98" s="41"/>
      <c r="F98" s="220" t="s">
        <v>1221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83</v>
      </c>
    </row>
    <row r="99" s="13" customFormat="1">
      <c r="A99" s="13"/>
      <c r="B99" s="227"/>
      <c r="C99" s="228"/>
      <c r="D99" s="219" t="s">
        <v>144</v>
      </c>
      <c r="E99" s="229" t="s">
        <v>21</v>
      </c>
      <c r="F99" s="230" t="s">
        <v>1223</v>
      </c>
      <c r="G99" s="228"/>
      <c r="H99" s="231">
        <v>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83</v>
      </c>
      <c r="AV99" s="13" t="s">
        <v>83</v>
      </c>
      <c r="AW99" s="13" t="s">
        <v>34</v>
      </c>
      <c r="AX99" s="13" t="s">
        <v>81</v>
      </c>
      <c r="AY99" s="237" t="s">
        <v>129</v>
      </c>
    </row>
    <row r="100" s="12" customFormat="1" ht="22.8" customHeight="1">
      <c r="A100" s="12"/>
      <c r="B100" s="190"/>
      <c r="C100" s="191"/>
      <c r="D100" s="192" t="s">
        <v>72</v>
      </c>
      <c r="E100" s="204" t="s">
        <v>1224</v>
      </c>
      <c r="F100" s="204" t="s">
        <v>1225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SUM(P101:P107)</f>
        <v>0</v>
      </c>
      <c r="Q100" s="198"/>
      <c r="R100" s="199">
        <f>SUM(R101:R107)</f>
        <v>0</v>
      </c>
      <c r="S100" s="198"/>
      <c r="T100" s="200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170</v>
      </c>
      <c r="AT100" s="202" t="s">
        <v>72</v>
      </c>
      <c r="AU100" s="202" t="s">
        <v>81</v>
      </c>
      <c r="AY100" s="201" t="s">
        <v>129</v>
      </c>
      <c r="BK100" s="203">
        <f>SUM(BK101:BK107)</f>
        <v>0</v>
      </c>
    </row>
    <row r="101" s="2" customFormat="1" ht="16.5" customHeight="1">
      <c r="A101" s="39"/>
      <c r="B101" s="40"/>
      <c r="C101" s="206" t="s">
        <v>178</v>
      </c>
      <c r="D101" s="206" t="s">
        <v>131</v>
      </c>
      <c r="E101" s="207" t="s">
        <v>1226</v>
      </c>
      <c r="F101" s="208" t="s">
        <v>1227</v>
      </c>
      <c r="G101" s="209" t="s">
        <v>1206</v>
      </c>
      <c r="H101" s="210">
        <v>1</v>
      </c>
      <c r="I101" s="211"/>
      <c r="J101" s="212">
        <f>ROUND(I101*H101,2)</f>
        <v>0</v>
      </c>
      <c r="K101" s="208" t="s">
        <v>876</v>
      </c>
      <c r="L101" s="45"/>
      <c r="M101" s="213" t="s">
        <v>21</v>
      </c>
      <c r="N101" s="214" t="s">
        <v>44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1207</v>
      </c>
      <c r="AT101" s="217" t="s">
        <v>131</v>
      </c>
      <c r="AU101" s="217" t="s">
        <v>83</v>
      </c>
      <c r="AY101" s="18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81</v>
      </c>
      <c r="BK101" s="218">
        <f>ROUND(I101*H101,2)</f>
        <v>0</v>
      </c>
      <c r="BL101" s="18" t="s">
        <v>1207</v>
      </c>
      <c r="BM101" s="217" t="s">
        <v>1228</v>
      </c>
    </row>
    <row r="102" s="2" customFormat="1">
      <c r="A102" s="39"/>
      <c r="B102" s="40"/>
      <c r="C102" s="41"/>
      <c r="D102" s="219" t="s">
        <v>138</v>
      </c>
      <c r="E102" s="41"/>
      <c r="F102" s="220" t="s">
        <v>1227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 ht="24.15" customHeight="1">
      <c r="A103" s="39"/>
      <c r="B103" s="40"/>
      <c r="C103" s="206" t="s">
        <v>185</v>
      </c>
      <c r="D103" s="206" t="s">
        <v>131</v>
      </c>
      <c r="E103" s="207" t="s">
        <v>1229</v>
      </c>
      <c r="F103" s="208" t="s">
        <v>1230</v>
      </c>
      <c r="G103" s="209" t="s">
        <v>1206</v>
      </c>
      <c r="H103" s="210">
        <v>1</v>
      </c>
      <c r="I103" s="211"/>
      <c r="J103" s="212">
        <f>ROUND(I103*H103,2)</f>
        <v>0</v>
      </c>
      <c r="K103" s="208" t="s">
        <v>876</v>
      </c>
      <c r="L103" s="45"/>
      <c r="M103" s="213" t="s">
        <v>21</v>
      </c>
      <c r="N103" s="214" t="s">
        <v>44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1207</v>
      </c>
      <c r="AT103" s="217" t="s">
        <v>131</v>
      </c>
      <c r="AU103" s="217" t="s">
        <v>83</v>
      </c>
      <c r="AY103" s="18" t="s">
        <v>129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81</v>
      </c>
      <c r="BK103" s="218">
        <f>ROUND(I103*H103,2)</f>
        <v>0</v>
      </c>
      <c r="BL103" s="18" t="s">
        <v>1207</v>
      </c>
      <c r="BM103" s="217" t="s">
        <v>1231</v>
      </c>
    </row>
    <row r="104" s="2" customFormat="1">
      <c r="A104" s="39"/>
      <c r="B104" s="40"/>
      <c r="C104" s="41"/>
      <c r="D104" s="219" t="s">
        <v>138</v>
      </c>
      <c r="E104" s="41"/>
      <c r="F104" s="220" t="s">
        <v>1230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13" customFormat="1">
      <c r="A105" s="13"/>
      <c r="B105" s="227"/>
      <c r="C105" s="228"/>
      <c r="D105" s="219" t="s">
        <v>144</v>
      </c>
      <c r="E105" s="229" t="s">
        <v>21</v>
      </c>
      <c r="F105" s="230" t="s">
        <v>1232</v>
      </c>
      <c r="G105" s="228"/>
      <c r="H105" s="231">
        <v>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83</v>
      </c>
      <c r="AV105" s="13" t="s">
        <v>83</v>
      </c>
      <c r="AW105" s="13" t="s">
        <v>34</v>
      </c>
      <c r="AX105" s="13" t="s">
        <v>81</v>
      </c>
      <c r="AY105" s="237" t="s">
        <v>129</v>
      </c>
    </row>
    <row r="106" s="2" customFormat="1" ht="37.8" customHeight="1">
      <c r="A106" s="39"/>
      <c r="B106" s="40"/>
      <c r="C106" s="206" t="s">
        <v>192</v>
      </c>
      <c r="D106" s="206" t="s">
        <v>131</v>
      </c>
      <c r="E106" s="207" t="s">
        <v>1233</v>
      </c>
      <c r="F106" s="208" t="s">
        <v>1234</v>
      </c>
      <c r="G106" s="209" t="s">
        <v>1206</v>
      </c>
      <c r="H106" s="210">
        <v>1</v>
      </c>
      <c r="I106" s="211"/>
      <c r="J106" s="212">
        <f>ROUND(I106*H106,2)</f>
        <v>0</v>
      </c>
      <c r="K106" s="208" t="s">
        <v>876</v>
      </c>
      <c r="L106" s="45"/>
      <c r="M106" s="213" t="s">
        <v>21</v>
      </c>
      <c r="N106" s="214" t="s">
        <v>44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1207</v>
      </c>
      <c r="AT106" s="217" t="s">
        <v>131</v>
      </c>
      <c r="AU106" s="217" t="s">
        <v>83</v>
      </c>
      <c r="AY106" s="18" t="s">
        <v>129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81</v>
      </c>
      <c r="BK106" s="218">
        <f>ROUND(I106*H106,2)</f>
        <v>0</v>
      </c>
      <c r="BL106" s="18" t="s">
        <v>1207</v>
      </c>
      <c r="BM106" s="217" t="s">
        <v>1235</v>
      </c>
    </row>
    <row r="107" s="2" customFormat="1">
      <c r="A107" s="39"/>
      <c r="B107" s="40"/>
      <c r="C107" s="41"/>
      <c r="D107" s="219" t="s">
        <v>138</v>
      </c>
      <c r="E107" s="41"/>
      <c r="F107" s="220" t="s">
        <v>1234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83</v>
      </c>
    </row>
    <row r="108" s="12" customFormat="1" ht="22.8" customHeight="1">
      <c r="A108" s="12"/>
      <c r="B108" s="190"/>
      <c r="C108" s="191"/>
      <c r="D108" s="192" t="s">
        <v>72</v>
      </c>
      <c r="E108" s="204" t="s">
        <v>1236</v>
      </c>
      <c r="F108" s="204" t="s">
        <v>1237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SUM(P109:P112)</f>
        <v>0</v>
      </c>
      <c r="Q108" s="198"/>
      <c r="R108" s="199">
        <f>SUM(R109:R112)</f>
        <v>0</v>
      </c>
      <c r="S108" s="198"/>
      <c r="T108" s="200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170</v>
      </c>
      <c r="AT108" s="202" t="s">
        <v>72</v>
      </c>
      <c r="AU108" s="202" t="s">
        <v>81</v>
      </c>
      <c r="AY108" s="201" t="s">
        <v>129</v>
      </c>
      <c r="BK108" s="203">
        <f>SUM(BK109:BK112)</f>
        <v>0</v>
      </c>
    </row>
    <row r="109" s="2" customFormat="1" ht="16.5" customHeight="1">
      <c r="A109" s="39"/>
      <c r="B109" s="40"/>
      <c r="C109" s="206" t="s">
        <v>199</v>
      </c>
      <c r="D109" s="206" t="s">
        <v>131</v>
      </c>
      <c r="E109" s="207" t="s">
        <v>1238</v>
      </c>
      <c r="F109" s="208" t="s">
        <v>1239</v>
      </c>
      <c r="G109" s="209" t="s">
        <v>1206</v>
      </c>
      <c r="H109" s="210">
        <v>1</v>
      </c>
      <c r="I109" s="211"/>
      <c r="J109" s="212">
        <f>ROUND(I109*H109,2)</f>
        <v>0</v>
      </c>
      <c r="K109" s="208" t="s">
        <v>876</v>
      </c>
      <c r="L109" s="45"/>
      <c r="M109" s="213" t="s">
        <v>21</v>
      </c>
      <c r="N109" s="214" t="s">
        <v>44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1207</v>
      </c>
      <c r="AT109" s="217" t="s">
        <v>131</v>
      </c>
      <c r="AU109" s="217" t="s">
        <v>83</v>
      </c>
      <c r="AY109" s="18" t="s">
        <v>129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81</v>
      </c>
      <c r="BK109" s="218">
        <f>ROUND(I109*H109,2)</f>
        <v>0</v>
      </c>
      <c r="BL109" s="18" t="s">
        <v>1207</v>
      </c>
      <c r="BM109" s="217" t="s">
        <v>1240</v>
      </c>
    </row>
    <row r="110" s="2" customFormat="1">
      <c r="A110" s="39"/>
      <c r="B110" s="40"/>
      <c r="C110" s="41"/>
      <c r="D110" s="219" t="s">
        <v>138</v>
      </c>
      <c r="E110" s="41"/>
      <c r="F110" s="220" t="s">
        <v>1241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138</v>
      </c>
      <c r="AU110" s="18" t="s">
        <v>83</v>
      </c>
    </row>
    <row r="111" s="2" customFormat="1" ht="16.5" customHeight="1">
      <c r="A111" s="39"/>
      <c r="B111" s="40"/>
      <c r="C111" s="206" t="s">
        <v>207</v>
      </c>
      <c r="D111" s="206" t="s">
        <v>131</v>
      </c>
      <c r="E111" s="207" t="s">
        <v>1242</v>
      </c>
      <c r="F111" s="208" t="s">
        <v>1243</v>
      </c>
      <c r="G111" s="209" t="s">
        <v>1206</v>
      </c>
      <c r="H111" s="210">
        <v>1</v>
      </c>
      <c r="I111" s="211"/>
      <c r="J111" s="212">
        <f>ROUND(I111*H111,2)</f>
        <v>0</v>
      </c>
      <c r="K111" s="208" t="s">
        <v>876</v>
      </c>
      <c r="L111" s="45"/>
      <c r="M111" s="213" t="s">
        <v>21</v>
      </c>
      <c r="N111" s="214" t="s">
        <v>44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1207</v>
      </c>
      <c r="AT111" s="217" t="s">
        <v>131</v>
      </c>
      <c r="AU111" s="217" t="s">
        <v>83</v>
      </c>
      <c r="AY111" s="18" t="s">
        <v>129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1207</v>
      </c>
      <c r="BM111" s="217" t="s">
        <v>1244</v>
      </c>
    </row>
    <row r="112" s="2" customFormat="1">
      <c r="A112" s="39"/>
      <c r="B112" s="40"/>
      <c r="C112" s="41"/>
      <c r="D112" s="219" t="s">
        <v>138</v>
      </c>
      <c r="E112" s="41"/>
      <c r="F112" s="220" t="s">
        <v>1245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83</v>
      </c>
    </row>
    <row r="113" s="12" customFormat="1" ht="22.8" customHeight="1">
      <c r="A113" s="12"/>
      <c r="B113" s="190"/>
      <c r="C113" s="191"/>
      <c r="D113" s="192" t="s">
        <v>72</v>
      </c>
      <c r="E113" s="204" t="s">
        <v>1246</v>
      </c>
      <c r="F113" s="204" t="s">
        <v>1247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SUM(P114:P116)</f>
        <v>0</v>
      </c>
      <c r="Q113" s="198"/>
      <c r="R113" s="199">
        <f>SUM(R114:R116)</f>
        <v>0</v>
      </c>
      <c r="S113" s="198"/>
      <c r="T113" s="200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170</v>
      </c>
      <c r="AT113" s="202" t="s">
        <v>72</v>
      </c>
      <c r="AU113" s="202" t="s">
        <v>81</v>
      </c>
      <c r="AY113" s="201" t="s">
        <v>129</v>
      </c>
      <c r="BK113" s="203">
        <f>SUM(BK114:BK116)</f>
        <v>0</v>
      </c>
    </row>
    <row r="114" s="2" customFormat="1" ht="16.5" customHeight="1">
      <c r="A114" s="39"/>
      <c r="B114" s="40"/>
      <c r="C114" s="206" t="s">
        <v>215</v>
      </c>
      <c r="D114" s="206" t="s">
        <v>131</v>
      </c>
      <c r="E114" s="207" t="s">
        <v>1248</v>
      </c>
      <c r="F114" s="208" t="s">
        <v>1249</v>
      </c>
      <c r="G114" s="209" t="s">
        <v>1206</v>
      </c>
      <c r="H114" s="210">
        <v>1</v>
      </c>
      <c r="I114" s="211"/>
      <c r="J114" s="212">
        <f>ROUND(I114*H114,2)</f>
        <v>0</v>
      </c>
      <c r="K114" s="208" t="s">
        <v>21</v>
      </c>
      <c r="L114" s="45"/>
      <c r="M114" s="213" t="s">
        <v>21</v>
      </c>
      <c r="N114" s="214" t="s">
        <v>44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1207</v>
      </c>
      <c r="AT114" s="217" t="s">
        <v>131</v>
      </c>
      <c r="AU114" s="217" t="s">
        <v>83</v>
      </c>
      <c r="AY114" s="18" t="s">
        <v>129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81</v>
      </c>
      <c r="BK114" s="218">
        <f>ROUND(I114*H114,2)</f>
        <v>0</v>
      </c>
      <c r="BL114" s="18" t="s">
        <v>1207</v>
      </c>
      <c r="BM114" s="217" t="s">
        <v>1250</v>
      </c>
    </row>
    <row r="115" s="2" customFormat="1">
      <c r="A115" s="39"/>
      <c r="B115" s="40"/>
      <c r="C115" s="41"/>
      <c r="D115" s="219" t="s">
        <v>138</v>
      </c>
      <c r="E115" s="41"/>
      <c r="F115" s="220" t="s">
        <v>1249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83</v>
      </c>
    </row>
    <row r="116" s="2" customFormat="1">
      <c r="A116" s="39"/>
      <c r="B116" s="40"/>
      <c r="C116" s="41"/>
      <c r="D116" s="219" t="s">
        <v>684</v>
      </c>
      <c r="E116" s="41"/>
      <c r="F116" s="226" t="s">
        <v>1251</v>
      </c>
      <c r="G116" s="41"/>
      <c r="H116" s="41"/>
      <c r="I116" s="221"/>
      <c r="J116" s="41"/>
      <c r="K116" s="41"/>
      <c r="L116" s="45"/>
      <c r="M116" s="272"/>
      <c r="N116" s="273"/>
      <c r="O116" s="274"/>
      <c r="P116" s="274"/>
      <c r="Q116" s="274"/>
      <c r="R116" s="274"/>
      <c r="S116" s="274"/>
      <c r="T116" s="275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684</v>
      </c>
      <c r="AU116" s="18" t="s">
        <v>83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Ilw1AUJdbvqeZQwrzA7EOtdr2b3Cpp26C6WMfda2c7uu26pXZIdDaQUgxrd7jc4YBXkDCMR1iyCVS4Dacn6idg==" hashValue="xR2JwVCWZbz2X2d3WDgBOkvBipUxjBHCKaMr+OJchauxEoEl8gJm3BIIp2drwwYj/fktenBzzcPbi1rwBtjH9Q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1252</v>
      </c>
      <c r="H4" s="21"/>
    </row>
    <row r="5" s="1" customFormat="1" ht="12" customHeight="1">
      <c r="B5" s="21"/>
      <c r="C5" s="276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7" t="s">
        <v>16</v>
      </c>
      <c r="D6" s="278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9"/>
      <c r="C9" s="280" t="s">
        <v>54</v>
      </c>
      <c r="D9" s="281" t="s">
        <v>55</v>
      </c>
      <c r="E9" s="281" t="s">
        <v>116</v>
      </c>
      <c r="F9" s="282" t="s">
        <v>1253</v>
      </c>
      <c r="G9" s="179"/>
      <c r="H9" s="279"/>
    </row>
    <row r="10" s="2" customFormat="1" ht="26.4" customHeight="1">
      <c r="A10" s="39"/>
      <c r="B10" s="45"/>
      <c r="C10" s="283" t="s">
        <v>1254</v>
      </c>
      <c r="D10" s="283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84" t="s">
        <v>87</v>
      </c>
      <c r="D11" s="285" t="s">
        <v>21</v>
      </c>
      <c r="E11" s="286" t="s">
        <v>21</v>
      </c>
      <c r="F11" s="287">
        <v>99.488</v>
      </c>
      <c r="G11" s="39"/>
      <c r="H11" s="45"/>
    </row>
    <row r="12" s="2" customFormat="1" ht="16.8" customHeight="1">
      <c r="A12" s="39"/>
      <c r="B12" s="45"/>
      <c r="C12" s="288" t="s">
        <v>87</v>
      </c>
      <c r="D12" s="288" t="s">
        <v>1255</v>
      </c>
      <c r="E12" s="18" t="s">
        <v>21</v>
      </c>
      <c r="F12" s="289">
        <v>99.488</v>
      </c>
      <c r="G12" s="39"/>
      <c r="H12" s="45"/>
    </row>
    <row r="13" s="2" customFormat="1" ht="16.8" customHeight="1">
      <c r="A13" s="39"/>
      <c r="B13" s="45"/>
      <c r="C13" s="284" t="s">
        <v>896</v>
      </c>
      <c r="D13" s="285" t="s">
        <v>21</v>
      </c>
      <c r="E13" s="286" t="s">
        <v>21</v>
      </c>
      <c r="F13" s="287">
        <v>1571.8</v>
      </c>
      <c r="G13" s="39"/>
      <c r="H13" s="45"/>
    </row>
    <row r="14" s="2" customFormat="1" ht="16.8" customHeight="1">
      <c r="A14" s="39"/>
      <c r="B14" s="45"/>
      <c r="C14" s="288" t="s">
        <v>21</v>
      </c>
      <c r="D14" s="288" t="s">
        <v>888</v>
      </c>
      <c r="E14" s="18" t="s">
        <v>21</v>
      </c>
      <c r="F14" s="289">
        <v>1575</v>
      </c>
      <c r="G14" s="39"/>
      <c r="H14" s="45"/>
    </row>
    <row r="15" s="2" customFormat="1" ht="16.8" customHeight="1">
      <c r="A15" s="39"/>
      <c r="B15" s="45"/>
      <c r="C15" s="288" t="s">
        <v>21</v>
      </c>
      <c r="D15" s="288" t="s">
        <v>889</v>
      </c>
      <c r="E15" s="18" t="s">
        <v>21</v>
      </c>
      <c r="F15" s="289">
        <v>0.29999999999999999</v>
      </c>
      <c r="G15" s="39"/>
      <c r="H15" s="45"/>
    </row>
    <row r="16" s="2" customFormat="1" ht="16.8" customHeight="1">
      <c r="A16" s="39"/>
      <c r="B16" s="45"/>
      <c r="C16" s="288" t="s">
        <v>21</v>
      </c>
      <c r="D16" s="288" t="s">
        <v>890</v>
      </c>
      <c r="E16" s="18" t="s">
        <v>21</v>
      </c>
      <c r="F16" s="289">
        <v>7.5</v>
      </c>
      <c r="G16" s="39"/>
      <c r="H16" s="45"/>
    </row>
    <row r="17" s="2" customFormat="1" ht="16.8" customHeight="1">
      <c r="A17" s="39"/>
      <c r="B17" s="45"/>
      <c r="C17" s="288" t="s">
        <v>21</v>
      </c>
      <c r="D17" s="288" t="s">
        <v>891</v>
      </c>
      <c r="E17" s="18" t="s">
        <v>21</v>
      </c>
      <c r="F17" s="289">
        <v>7.5</v>
      </c>
      <c r="G17" s="39"/>
      <c r="H17" s="45"/>
    </row>
    <row r="18" s="2" customFormat="1" ht="16.8" customHeight="1">
      <c r="A18" s="39"/>
      <c r="B18" s="45"/>
      <c r="C18" s="288" t="s">
        <v>21</v>
      </c>
      <c r="D18" s="288" t="s">
        <v>892</v>
      </c>
      <c r="E18" s="18" t="s">
        <v>21</v>
      </c>
      <c r="F18" s="289">
        <v>7.5</v>
      </c>
      <c r="G18" s="39"/>
      <c r="H18" s="45"/>
    </row>
    <row r="19" s="2" customFormat="1" ht="16.8" customHeight="1">
      <c r="A19" s="39"/>
      <c r="B19" s="45"/>
      <c r="C19" s="288" t="s">
        <v>21</v>
      </c>
      <c r="D19" s="288" t="s">
        <v>893</v>
      </c>
      <c r="E19" s="18" t="s">
        <v>21</v>
      </c>
      <c r="F19" s="289">
        <v>9</v>
      </c>
      <c r="G19" s="39"/>
      <c r="H19" s="45"/>
    </row>
    <row r="20" s="2" customFormat="1" ht="16.8" customHeight="1">
      <c r="A20" s="39"/>
      <c r="B20" s="45"/>
      <c r="C20" s="288" t="s">
        <v>21</v>
      </c>
      <c r="D20" s="288" t="s">
        <v>894</v>
      </c>
      <c r="E20" s="18" t="s">
        <v>21</v>
      </c>
      <c r="F20" s="289">
        <v>1</v>
      </c>
      <c r="G20" s="39"/>
      <c r="H20" s="45"/>
    </row>
    <row r="21" s="2" customFormat="1" ht="16.8" customHeight="1">
      <c r="A21" s="39"/>
      <c r="B21" s="45"/>
      <c r="C21" s="288" t="s">
        <v>21</v>
      </c>
      <c r="D21" s="288" t="s">
        <v>895</v>
      </c>
      <c r="E21" s="18" t="s">
        <v>21</v>
      </c>
      <c r="F21" s="289">
        <v>-36</v>
      </c>
      <c r="G21" s="39"/>
      <c r="H21" s="45"/>
    </row>
    <row r="22" s="2" customFormat="1" ht="16.8" customHeight="1">
      <c r="A22" s="39"/>
      <c r="B22" s="45"/>
      <c r="C22" s="288" t="s">
        <v>896</v>
      </c>
      <c r="D22" s="288" t="s">
        <v>146</v>
      </c>
      <c r="E22" s="18" t="s">
        <v>21</v>
      </c>
      <c r="F22" s="289">
        <v>1571.8</v>
      </c>
      <c r="G22" s="39"/>
      <c r="H22" s="45"/>
    </row>
    <row r="23" s="2" customFormat="1" ht="16.8" customHeight="1">
      <c r="A23" s="39"/>
      <c r="B23" s="45"/>
      <c r="C23" s="284" t="s">
        <v>89</v>
      </c>
      <c r="D23" s="285" t="s">
        <v>21</v>
      </c>
      <c r="E23" s="286" t="s">
        <v>21</v>
      </c>
      <c r="F23" s="287">
        <v>406.39999999999998</v>
      </c>
      <c r="G23" s="39"/>
      <c r="H23" s="45"/>
    </row>
    <row r="24" s="2" customFormat="1" ht="16.8" customHeight="1">
      <c r="A24" s="39"/>
      <c r="B24" s="45"/>
      <c r="C24" s="288" t="s">
        <v>89</v>
      </c>
      <c r="D24" s="288" t="s">
        <v>1256</v>
      </c>
      <c r="E24" s="18" t="s">
        <v>21</v>
      </c>
      <c r="F24" s="289">
        <v>406.39999999999998</v>
      </c>
      <c r="G24" s="39"/>
      <c r="H24" s="45"/>
    </row>
    <row r="25" s="2" customFormat="1" ht="16.8" customHeight="1">
      <c r="A25" s="39"/>
      <c r="B25" s="45"/>
      <c r="C25" s="290" t="s">
        <v>1257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88" t="s">
        <v>925</v>
      </c>
      <c r="D26" s="288" t="s">
        <v>926</v>
      </c>
      <c r="E26" s="18" t="s">
        <v>134</v>
      </c>
      <c r="F26" s="289">
        <v>6552.8000000000002</v>
      </c>
      <c r="G26" s="39"/>
      <c r="H26" s="45"/>
    </row>
    <row r="27" s="2" customFormat="1" ht="16.8" customHeight="1">
      <c r="A27" s="39"/>
      <c r="B27" s="45"/>
      <c r="C27" s="284" t="s">
        <v>357</v>
      </c>
      <c r="D27" s="285" t="s">
        <v>21</v>
      </c>
      <c r="E27" s="286" t="s">
        <v>21</v>
      </c>
      <c r="F27" s="287">
        <v>3360.5500000000002</v>
      </c>
      <c r="G27" s="39"/>
      <c r="H27" s="45"/>
    </row>
    <row r="28" s="2" customFormat="1" ht="16.8" customHeight="1">
      <c r="A28" s="39"/>
      <c r="B28" s="45"/>
      <c r="C28" s="288" t="s">
        <v>21</v>
      </c>
      <c r="D28" s="288" t="s">
        <v>278</v>
      </c>
      <c r="E28" s="18" t="s">
        <v>21</v>
      </c>
      <c r="F28" s="289">
        <v>0</v>
      </c>
      <c r="G28" s="39"/>
      <c r="H28" s="45"/>
    </row>
    <row r="29" s="2" customFormat="1" ht="16.8" customHeight="1">
      <c r="A29" s="39"/>
      <c r="B29" s="45"/>
      <c r="C29" s="288" t="s">
        <v>21</v>
      </c>
      <c r="D29" s="288" t="s">
        <v>279</v>
      </c>
      <c r="E29" s="18" t="s">
        <v>21</v>
      </c>
      <c r="F29" s="289">
        <v>54.5</v>
      </c>
      <c r="G29" s="39"/>
      <c r="H29" s="45"/>
    </row>
    <row r="30" s="2" customFormat="1" ht="16.8" customHeight="1">
      <c r="A30" s="39"/>
      <c r="B30" s="45"/>
      <c r="C30" s="288" t="s">
        <v>21</v>
      </c>
      <c r="D30" s="288" t="s">
        <v>280</v>
      </c>
      <c r="E30" s="18" t="s">
        <v>21</v>
      </c>
      <c r="F30" s="289">
        <v>51.5</v>
      </c>
      <c r="G30" s="39"/>
      <c r="H30" s="45"/>
    </row>
    <row r="31" s="2" customFormat="1" ht="16.8" customHeight="1">
      <c r="A31" s="39"/>
      <c r="B31" s="45"/>
      <c r="C31" s="288" t="s">
        <v>21</v>
      </c>
      <c r="D31" s="288" t="s">
        <v>281</v>
      </c>
      <c r="E31" s="18" t="s">
        <v>21</v>
      </c>
      <c r="F31" s="289">
        <v>52</v>
      </c>
      <c r="G31" s="39"/>
      <c r="H31" s="45"/>
    </row>
    <row r="32" s="2" customFormat="1" ht="16.8" customHeight="1">
      <c r="A32" s="39"/>
      <c r="B32" s="45"/>
      <c r="C32" s="288" t="s">
        <v>21</v>
      </c>
      <c r="D32" s="288" t="s">
        <v>282</v>
      </c>
      <c r="E32" s="18" t="s">
        <v>21</v>
      </c>
      <c r="F32" s="289">
        <v>52.5</v>
      </c>
      <c r="G32" s="39"/>
      <c r="H32" s="45"/>
    </row>
    <row r="33" s="2" customFormat="1" ht="16.8" customHeight="1">
      <c r="A33" s="39"/>
      <c r="B33" s="45"/>
      <c r="C33" s="288" t="s">
        <v>21</v>
      </c>
      <c r="D33" s="288" t="s">
        <v>283</v>
      </c>
      <c r="E33" s="18" t="s">
        <v>21</v>
      </c>
      <c r="F33" s="289">
        <v>47.5</v>
      </c>
      <c r="G33" s="39"/>
      <c r="H33" s="45"/>
    </row>
    <row r="34" s="2" customFormat="1" ht="16.8" customHeight="1">
      <c r="A34" s="39"/>
      <c r="B34" s="45"/>
      <c r="C34" s="288" t="s">
        <v>21</v>
      </c>
      <c r="D34" s="288" t="s">
        <v>284</v>
      </c>
      <c r="E34" s="18" t="s">
        <v>21</v>
      </c>
      <c r="F34" s="289">
        <v>42</v>
      </c>
      <c r="G34" s="39"/>
      <c r="H34" s="45"/>
    </row>
    <row r="35" s="2" customFormat="1" ht="16.8" customHeight="1">
      <c r="A35" s="39"/>
      <c r="B35" s="45"/>
      <c r="C35" s="288" t="s">
        <v>21</v>
      </c>
      <c r="D35" s="288" t="s">
        <v>285</v>
      </c>
      <c r="E35" s="18" t="s">
        <v>21</v>
      </c>
      <c r="F35" s="289">
        <v>42</v>
      </c>
      <c r="G35" s="39"/>
      <c r="H35" s="45"/>
    </row>
    <row r="36" s="2" customFormat="1" ht="16.8" customHeight="1">
      <c r="A36" s="39"/>
      <c r="B36" s="45"/>
      <c r="C36" s="288" t="s">
        <v>21</v>
      </c>
      <c r="D36" s="288" t="s">
        <v>286</v>
      </c>
      <c r="E36" s="18" t="s">
        <v>21</v>
      </c>
      <c r="F36" s="289">
        <v>45</v>
      </c>
      <c r="G36" s="39"/>
      <c r="H36" s="45"/>
    </row>
    <row r="37" s="2" customFormat="1" ht="16.8" customHeight="1">
      <c r="A37" s="39"/>
      <c r="B37" s="45"/>
      <c r="C37" s="288" t="s">
        <v>21</v>
      </c>
      <c r="D37" s="288" t="s">
        <v>287</v>
      </c>
      <c r="E37" s="18" t="s">
        <v>21</v>
      </c>
      <c r="F37" s="289">
        <v>60</v>
      </c>
      <c r="G37" s="39"/>
      <c r="H37" s="45"/>
    </row>
    <row r="38" s="2" customFormat="1" ht="16.8" customHeight="1">
      <c r="A38" s="39"/>
      <c r="B38" s="45"/>
      <c r="C38" s="288" t="s">
        <v>21</v>
      </c>
      <c r="D38" s="288" t="s">
        <v>288</v>
      </c>
      <c r="E38" s="18" t="s">
        <v>21</v>
      </c>
      <c r="F38" s="289">
        <v>62.5</v>
      </c>
      <c r="G38" s="39"/>
      <c r="H38" s="45"/>
    </row>
    <row r="39" s="2" customFormat="1" ht="16.8" customHeight="1">
      <c r="A39" s="39"/>
      <c r="B39" s="45"/>
      <c r="C39" s="288" t="s">
        <v>21</v>
      </c>
      <c r="D39" s="288" t="s">
        <v>289</v>
      </c>
      <c r="E39" s="18" t="s">
        <v>21</v>
      </c>
      <c r="F39" s="289">
        <v>49</v>
      </c>
      <c r="G39" s="39"/>
      <c r="H39" s="45"/>
    </row>
    <row r="40" s="2" customFormat="1" ht="16.8" customHeight="1">
      <c r="A40" s="39"/>
      <c r="B40" s="45"/>
      <c r="C40" s="288" t="s">
        <v>21</v>
      </c>
      <c r="D40" s="288" t="s">
        <v>290</v>
      </c>
      <c r="E40" s="18" t="s">
        <v>21</v>
      </c>
      <c r="F40" s="289">
        <v>44</v>
      </c>
      <c r="G40" s="39"/>
      <c r="H40" s="45"/>
    </row>
    <row r="41" s="2" customFormat="1" ht="16.8" customHeight="1">
      <c r="A41" s="39"/>
      <c r="B41" s="45"/>
      <c r="C41" s="288" t="s">
        <v>21</v>
      </c>
      <c r="D41" s="288" t="s">
        <v>291</v>
      </c>
      <c r="E41" s="18" t="s">
        <v>21</v>
      </c>
      <c r="F41" s="289">
        <v>40.5</v>
      </c>
      <c r="G41" s="39"/>
      <c r="H41" s="45"/>
    </row>
    <row r="42" s="2" customFormat="1" ht="16.8" customHeight="1">
      <c r="A42" s="39"/>
      <c r="B42" s="45"/>
      <c r="C42" s="288" t="s">
        <v>21</v>
      </c>
      <c r="D42" s="288" t="s">
        <v>292</v>
      </c>
      <c r="E42" s="18" t="s">
        <v>21</v>
      </c>
      <c r="F42" s="289">
        <v>43</v>
      </c>
      <c r="G42" s="39"/>
      <c r="H42" s="45"/>
    </row>
    <row r="43" s="2" customFormat="1" ht="16.8" customHeight="1">
      <c r="A43" s="39"/>
      <c r="B43" s="45"/>
      <c r="C43" s="288" t="s">
        <v>21</v>
      </c>
      <c r="D43" s="288" t="s">
        <v>293</v>
      </c>
      <c r="E43" s="18" t="s">
        <v>21</v>
      </c>
      <c r="F43" s="289">
        <v>36.5</v>
      </c>
      <c r="G43" s="39"/>
      <c r="H43" s="45"/>
    </row>
    <row r="44" s="2" customFormat="1" ht="16.8" customHeight="1">
      <c r="A44" s="39"/>
      <c r="B44" s="45"/>
      <c r="C44" s="288" t="s">
        <v>21</v>
      </c>
      <c r="D44" s="288" t="s">
        <v>294</v>
      </c>
      <c r="E44" s="18" t="s">
        <v>21</v>
      </c>
      <c r="F44" s="289">
        <v>31</v>
      </c>
      <c r="G44" s="39"/>
      <c r="H44" s="45"/>
    </row>
    <row r="45" s="2" customFormat="1" ht="16.8" customHeight="1">
      <c r="A45" s="39"/>
      <c r="B45" s="45"/>
      <c r="C45" s="288" t="s">
        <v>21</v>
      </c>
      <c r="D45" s="288" t="s">
        <v>295</v>
      </c>
      <c r="E45" s="18" t="s">
        <v>21</v>
      </c>
      <c r="F45" s="289">
        <v>47.5</v>
      </c>
      <c r="G45" s="39"/>
      <c r="H45" s="45"/>
    </row>
    <row r="46" s="2" customFormat="1" ht="16.8" customHeight="1">
      <c r="A46" s="39"/>
      <c r="B46" s="45"/>
      <c r="C46" s="288" t="s">
        <v>21</v>
      </c>
      <c r="D46" s="288" t="s">
        <v>296</v>
      </c>
      <c r="E46" s="18" t="s">
        <v>21</v>
      </c>
      <c r="F46" s="289">
        <v>53</v>
      </c>
      <c r="G46" s="39"/>
      <c r="H46" s="45"/>
    </row>
    <row r="47" s="2" customFormat="1" ht="16.8" customHeight="1">
      <c r="A47" s="39"/>
      <c r="B47" s="45"/>
      <c r="C47" s="288" t="s">
        <v>21</v>
      </c>
      <c r="D47" s="288" t="s">
        <v>297</v>
      </c>
      <c r="E47" s="18" t="s">
        <v>21</v>
      </c>
      <c r="F47" s="289">
        <v>44.5</v>
      </c>
      <c r="G47" s="39"/>
      <c r="H47" s="45"/>
    </row>
    <row r="48" s="2" customFormat="1" ht="16.8" customHeight="1">
      <c r="A48" s="39"/>
      <c r="B48" s="45"/>
      <c r="C48" s="288" t="s">
        <v>21</v>
      </c>
      <c r="D48" s="288" t="s">
        <v>298</v>
      </c>
      <c r="E48" s="18" t="s">
        <v>21</v>
      </c>
      <c r="F48" s="289">
        <v>43</v>
      </c>
      <c r="G48" s="39"/>
      <c r="H48" s="45"/>
    </row>
    <row r="49" s="2" customFormat="1" ht="16.8" customHeight="1">
      <c r="A49" s="39"/>
      <c r="B49" s="45"/>
      <c r="C49" s="288" t="s">
        <v>21</v>
      </c>
      <c r="D49" s="288" t="s">
        <v>299</v>
      </c>
      <c r="E49" s="18" t="s">
        <v>21</v>
      </c>
      <c r="F49" s="289">
        <v>44.5</v>
      </c>
      <c r="G49" s="39"/>
      <c r="H49" s="45"/>
    </row>
    <row r="50" s="2" customFormat="1" ht="16.8" customHeight="1">
      <c r="A50" s="39"/>
      <c r="B50" s="45"/>
      <c r="C50" s="288" t="s">
        <v>21</v>
      </c>
      <c r="D50" s="288" t="s">
        <v>300</v>
      </c>
      <c r="E50" s="18" t="s">
        <v>21</v>
      </c>
      <c r="F50" s="289">
        <v>44</v>
      </c>
      <c r="G50" s="39"/>
      <c r="H50" s="45"/>
    </row>
    <row r="51" s="2" customFormat="1" ht="16.8" customHeight="1">
      <c r="A51" s="39"/>
      <c r="B51" s="45"/>
      <c r="C51" s="288" t="s">
        <v>21</v>
      </c>
      <c r="D51" s="288" t="s">
        <v>301</v>
      </c>
      <c r="E51" s="18" t="s">
        <v>21</v>
      </c>
      <c r="F51" s="289">
        <v>44</v>
      </c>
      <c r="G51" s="39"/>
      <c r="H51" s="45"/>
    </row>
    <row r="52" s="2" customFormat="1" ht="16.8" customHeight="1">
      <c r="A52" s="39"/>
      <c r="B52" s="45"/>
      <c r="C52" s="288" t="s">
        <v>21</v>
      </c>
      <c r="D52" s="288" t="s">
        <v>302</v>
      </c>
      <c r="E52" s="18" t="s">
        <v>21</v>
      </c>
      <c r="F52" s="289">
        <v>43.5</v>
      </c>
      <c r="G52" s="39"/>
      <c r="H52" s="45"/>
    </row>
    <row r="53" s="2" customFormat="1" ht="16.8" customHeight="1">
      <c r="A53" s="39"/>
      <c r="B53" s="45"/>
      <c r="C53" s="288" t="s">
        <v>21</v>
      </c>
      <c r="D53" s="288" t="s">
        <v>303</v>
      </c>
      <c r="E53" s="18" t="s">
        <v>21</v>
      </c>
      <c r="F53" s="289">
        <v>42.5</v>
      </c>
      <c r="G53" s="39"/>
      <c r="H53" s="45"/>
    </row>
    <row r="54" s="2" customFormat="1" ht="16.8" customHeight="1">
      <c r="A54" s="39"/>
      <c r="B54" s="45"/>
      <c r="C54" s="288" t="s">
        <v>21</v>
      </c>
      <c r="D54" s="288" t="s">
        <v>304</v>
      </c>
      <c r="E54" s="18" t="s">
        <v>21</v>
      </c>
      <c r="F54" s="289">
        <v>35.5</v>
      </c>
      <c r="G54" s="39"/>
      <c r="H54" s="45"/>
    </row>
    <row r="55" s="2" customFormat="1" ht="16.8" customHeight="1">
      <c r="A55" s="39"/>
      <c r="B55" s="45"/>
      <c r="C55" s="288" t="s">
        <v>21</v>
      </c>
      <c r="D55" s="288" t="s">
        <v>305</v>
      </c>
      <c r="E55" s="18" t="s">
        <v>21</v>
      </c>
      <c r="F55" s="289">
        <v>33.5</v>
      </c>
      <c r="G55" s="39"/>
      <c r="H55" s="45"/>
    </row>
    <row r="56" s="2" customFormat="1" ht="16.8" customHeight="1">
      <c r="A56" s="39"/>
      <c r="B56" s="45"/>
      <c r="C56" s="288" t="s">
        <v>21</v>
      </c>
      <c r="D56" s="288" t="s">
        <v>306</v>
      </c>
      <c r="E56" s="18" t="s">
        <v>21</v>
      </c>
      <c r="F56" s="289">
        <v>42.5</v>
      </c>
      <c r="G56" s="39"/>
      <c r="H56" s="45"/>
    </row>
    <row r="57" s="2" customFormat="1" ht="16.8" customHeight="1">
      <c r="A57" s="39"/>
      <c r="B57" s="45"/>
      <c r="C57" s="288" t="s">
        <v>21</v>
      </c>
      <c r="D57" s="288" t="s">
        <v>307</v>
      </c>
      <c r="E57" s="18" t="s">
        <v>21</v>
      </c>
      <c r="F57" s="289">
        <v>46</v>
      </c>
      <c r="G57" s="39"/>
      <c r="H57" s="45"/>
    </row>
    <row r="58" s="2" customFormat="1" ht="16.8" customHeight="1">
      <c r="A58" s="39"/>
      <c r="B58" s="45"/>
      <c r="C58" s="288" t="s">
        <v>21</v>
      </c>
      <c r="D58" s="288" t="s">
        <v>308</v>
      </c>
      <c r="E58" s="18" t="s">
        <v>21</v>
      </c>
      <c r="F58" s="289">
        <v>40.5</v>
      </c>
      <c r="G58" s="39"/>
      <c r="H58" s="45"/>
    </row>
    <row r="59" s="2" customFormat="1" ht="16.8" customHeight="1">
      <c r="A59" s="39"/>
      <c r="B59" s="45"/>
      <c r="C59" s="288" t="s">
        <v>21</v>
      </c>
      <c r="D59" s="288" t="s">
        <v>309</v>
      </c>
      <c r="E59" s="18" t="s">
        <v>21</v>
      </c>
      <c r="F59" s="289">
        <v>35</v>
      </c>
      <c r="G59" s="39"/>
      <c r="H59" s="45"/>
    </row>
    <row r="60" s="2" customFormat="1" ht="16.8" customHeight="1">
      <c r="A60" s="39"/>
      <c r="B60" s="45"/>
      <c r="C60" s="288" t="s">
        <v>21</v>
      </c>
      <c r="D60" s="288" t="s">
        <v>310</v>
      </c>
      <c r="E60" s="18" t="s">
        <v>21</v>
      </c>
      <c r="F60" s="289">
        <v>28</v>
      </c>
      <c r="G60" s="39"/>
      <c r="H60" s="45"/>
    </row>
    <row r="61" s="2" customFormat="1" ht="16.8" customHeight="1">
      <c r="A61" s="39"/>
      <c r="B61" s="45"/>
      <c r="C61" s="288" t="s">
        <v>21</v>
      </c>
      <c r="D61" s="288" t="s">
        <v>311</v>
      </c>
      <c r="E61" s="18" t="s">
        <v>21</v>
      </c>
      <c r="F61" s="289">
        <v>19</v>
      </c>
      <c r="G61" s="39"/>
      <c r="H61" s="45"/>
    </row>
    <row r="62" s="2" customFormat="1" ht="16.8" customHeight="1">
      <c r="A62" s="39"/>
      <c r="B62" s="45"/>
      <c r="C62" s="288" t="s">
        <v>21</v>
      </c>
      <c r="D62" s="288" t="s">
        <v>312</v>
      </c>
      <c r="E62" s="18" t="s">
        <v>21</v>
      </c>
      <c r="F62" s="289">
        <v>16</v>
      </c>
      <c r="G62" s="39"/>
      <c r="H62" s="45"/>
    </row>
    <row r="63" s="2" customFormat="1" ht="16.8" customHeight="1">
      <c r="A63" s="39"/>
      <c r="B63" s="45"/>
      <c r="C63" s="288" t="s">
        <v>21</v>
      </c>
      <c r="D63" s="288" t="s">
        <v>313</v>
      </c>
      <c r="E63" s="18" t="s">
        <v>21</v>
      </c>
      <c r="F63" s="289">
        <v>20.5</v>
      </c>
      <c r="G63" s="39"/>
      <c r="H63" s="45"/>
    </row>
    <row r="64" s="2" customFormat="1" ht="16.8" customHeight="1">
      <c r="A64" s="39"/>
      <c r="B64" s="45"/>
      <c r="C64" s="288" t="s">
        <v>21</v>
      </c>
      <c r="D64" s="288" t="s">
        <v>314</v>
      </c>
      <c r="E64" s="18" t="s">
        <v>21</v>
      </c>
      <c r="F64" s="289">
        <v>30.5</v>
      </c>
      <c r="G64" s="39"/>
      <c r="H64" s="45"/>
    </row>
    <row r="65" s="2" customFormat="1" ht="16.8" customHeight="1">
      <c r="A65" s="39"/>
      <c r="B65" s="45"/>
      <c r="C65" s="288" t="s">
        <v>21</v>
      </c>
      <c r="D65" s="288" t="s">
        <v>315</v>
      </c>
      <c r="E65" s="18" t="s">
        <v>21</v>
      </c>
      <c r="F65" s="289">
        <v>39</v>
      </c>
      <c r="G65" s="39"/>
      <c r="H65" s="45"/>
    </row>
    <row r="66" s="2" customFormat="1" ht="16.8" customHeight="1">
      <c r="A66" s="39"/>
      <c r="B66" s="45"/>
      <c r="C66" s="288" t="s">
        <v>21</v>
      </c>
      <c r="D66" s="288" t="s">
        <v>316</v>
      </c>
      <c r="E66" s="18" t="s">
        <v>21</v>
      </c>
      <c r="F66" s="289">
        <v>39.5</v>
      </c>
      <c r="G66" s="39"/>
      <c r="H66" s="45"/>
    </row>
    <row r="67" s="2" customFormat="1" ht="16.8" customHeight="1">
      <c r="A67" s="39"/>
      <c r="B67" s="45"/>
      <c r="C67" s="288" t="s">
        <v>21</v>
      </c>
      <c r="D67" s="288" t="s">
        <v>317</v>
      </c>
      <c r="E67" s="18" t="s">
        <v>21</v>
      </c>
      <c r="F67" s="289">
        <v>39.5</v>
      </c>
      <c r="G67" s="39"/>
      <c r="H67" s="45"/>
    </row>
    <row r="68" s="2" customFormat="1" ht="16.8" customHeight="1">
      <c r="A68" s="39"/>
      <c r="B68" s="45"/>
      <c r="C68" s="288" t="s">
        <v>21</v>
      </c>
      <c r="D68" s="288" t="s">
        <v>318</v>
      </c>
      <c r="E68" s="18" t="s">
        <v>21</v>
      </c>
      <c r="F68" s="289">
        <v>40</v>
      </c>
      <c r="G68" s="39"/>
      <c r="H68" s="45"/>
    </row>
    <row r="69" s="2" customFormat="1" ht="16.8" customHeight="1">
      <c r="A69" s="39"/>
      <c r="B69" s="45"/>
      <c r="C69" s="288" t="s">
        <v>21</v>
      </c>
      <c r="D69" s="288" t="s">
        <v>319</v>
      </c>
      <c r="E69" s="18" t="s">
        <v>21</v>
      </c>
      <c r="F69" s="289">
        <v>38</v>
      </c>
      <c r="G69" s="39"/>
      <c r="H69" s="45"/>
    </row>
    <row r="70" s="2" customFormat="1" ht="16.8" customHeight="1">
      <c r="A70" s="39"/>
      <c r="B70" s="45"/>
      <c r="C70" s="288" t="s">
        <v>21</v>
      </c>
      <c r="D70" s="288" t="s">
        <v>320</v>
      </c>
      <c r="E70" s="18" t="s">
        <v>21</v>
      </c>
      <c r="F70" s="289">
        <v>53.5</v>
      </c>
      <c r="G70" s="39"/>
      <c r="H70" s="45"/>
    </row>
    <row r="71" s="2" customFormat="1" ht="16.8" customHeight="1">
      <c r="A71" s="39"/>
      <c r="B71" s="45"/>
      <c r="C71" s="288" t="s">
        <v>21</v>
      </c>
      <c r="D71" s="288" t="s">
        <v>321</v>
      </c>
      <c r="E71" s="18" t="s">
        <v>21</v>
      </c>
      <c r="F71" s="289">
        <v>56</v>
      </c>
      <c r="G71" s="39"/>
      <c r="H71" s="45"/>
    </row>
    <row r="72" s="2" customFormat="1" ht="16.8" customHeight="1">
      <c r="A72" s="39"/>
      <c r="B72" s="45"/>
      <c r="C72" s="288" t="s">
        <v>21</v>
      </c>
      <c r="D72" s="288" t="s">
        <v>322</v>
      </c>
      <c r="E72" s="18" t="s">
        <v>21</v>
      </c>
      <c r="F72" s="289">
        <v>45.5</v>
      </c>
      <c r="G72" s="39"/>
      <c r="H72" s="45"/>
    </row>
    <row r="73" s="2" customFormat="1" ht="16.8" customHeight="1">
      <c r="A73" s="39"/>
      <c r="B73" s="45"/>
      <c r="C73" s="288" t="s">
        <v>21</v>
      </c>
      <c r="D73" s="288" t="s">
        <v>323</v>
      </c>
      <c r="E73" s="18" t="s">
        <v>21</v>
      </c>
      <c r="F73" s="289">
        <v>48</v>
      </c>
      <c r="G73" s="39"/>
      <c r="H73" s="45"/>
    </row>
    <row r="74" s="2" customFormat="1" ht="16.8" customHeight="1">
      <c r="A74" s="39"/>
      <c r="B74" s="45"/>
      <c r="C74" s="288" t="s">
        <v>21</v>
      </c>
      <c r="D74" s="288" t="s">
        <v>324</v>
      </c>
      <c r="E74" s="18" t="s">
        <v>21</v>
      </c>
      <c r="F74" s="289">
        <v>46</v>
      </c>
      <c r="G74" s="39"/>
      <c r="H74" s="45"/>
    </row>
    <row r="75" s="2" customFormat="1" ht="16.8" customHeight="1">
      <c r="A75" s="39"/>
      <c r="B75" s="45"/>
      <c r="C75" s="288" t="s">
        <v>21</v>
      </c>
      <c r="D75" s="288" t="s">
        <v>325</v>
      </c>
      <c r="E75" s="18" t="s">
        <v>21</v>
      </c>
      <c r="F75" s="289">
        <v>42</v>
      </c>
      <c r="G75" s="39"/>
      <c r="H75" s="45"/>
    </row>
    <row r="76" s="2" customFormat="1" ht="16.8" customHeight="1">
      <c r="A76" s="39"/>
      <c r="B76" s="45"/>
      <c r="C76" s="288" t="s">
        <v>21</v>
      </c>
      <c r="D76" s="288" t="s">
        <v>326</v>
      </c>
      <c r="E76" s="18" t="s">
        <v>21</v>
      </c>
      <c r="F76" s="289">
        <v>38.5</v>
      </c>
      <c r="G76" s="39"/>
      <c r="H76" s="45"/>
    </row>
    <row r="77" s="2" customFormat="1" ht="16.8" customHeight="1">
      <c r="A77" s="39"/>
      <c r="B77" s="45"/>
      <c r="C77" s="288" t="s">
        <v>21</v>
      </c>
      <c r="D77" s="288" t="s">
        <v>327</v>
      </c>
      <c r="E77" s="18" t="s">
        <v>21</v>
      </c>
      <c r="F77" s="289">
        <v>38</v>
      </c>
      <c r="G77" s="39"/>
      <c r="H77" s="45"/>
    </row>
    <row r="78" s="2" customFormat="1" ht="16.8" customHeight="1">
      <c r="A78" s="39"/>
      <c r="B78" s="45"/>
      <c r="C78" s="288" t="s">
        <v>21</v>
      </c>
      <c r="D78" s="288" t="s">
        <v>328</v>
      </c>
      <c r="E78" s="18" t="s">
        <v>21</v>
      </c>
      <c r="F78" s="289">
        <v>42.5</v>
      </c>
      <c r="G78" s="39"/>
      <c r="H78" s="45"/>
    </row>
    <row r="79" s="2" customFormat="1" ht="16.8" customHeight="1">
      <c r="A79" s="39"/>
      <c r="B79" s="45"/>
      <c r="C79" s="288" t="s">
        <v>21</v>
      </c>
      <c r="D79" s="288" t="s">
        <v>329</v>
      </c>
      <c r="E79" s="18" t="s">
        <v>21</v>
      </c>
      <c r="F79" s="289">
        <v>47.5</v>
      </c>
      <c r="G79" s="39"/>
      <c r="H79" s="45"/>
    </row>
    <row r="80" s="2" customFormat="1" ht="16.8" customHeight="1">
      <c r="A80" s="39"/>
      <c r="B80" s="45"/>
      <c r="C80" s="288" t="s">
        <v>21</v>
      </c>
      <c r="D80" s="288" t="s">
        <v>330</v>
      </c>
      <c r="E80" s="18" t="s">
        <v>21</v>
      </c>
      <c r="F80" s="289">
        <v>48</v>
      </c>
      <c r="G80" s="39"/>
      <c r="H80" s="45"/>
    </row>
    <row r="81" s="2" customFormat="1" ht="16.8" customHeight="1">
      <c r="A81" s="39"/>
      <c r="B81" s="45"/>
      <c r="C81" s="288" t="s">
        <v>21</v>
      </c>
      <c r="D81" s="288" t="s">
        <v>331</v>
      </c>
      <c r="E81" s="18" t="s">
        <v>21</v>
      </c>
      <c r="F81" s="289">
        <v>48.5</v>
      </c>
      <c r="G81" s="39"/>
      <c r="H81" s="45"/>
    </row>
    <row r="82" s="2" customFormat="1" ht="16.8" customHeight="1">
      <c r="A82" s="39"/>
      <c r="B82" s="45"/>
      <c r="C82" s="288" t="s">
        <v>21</v>
      </c>
      <c r="D82" s="288" t="s">
        <v>332</v>
      </c>
      <c r="E82" s="18" t="s">
        <v>21</v>
      </c>
      <c r="F82" s="289">
        <v>46.5</v>
      </c>
      <c r="G82" s="39"/>
      <c r="H82" s="45"/>
    </row>
    <row r="83" s="2" customFormat="1" ht="16.8" customHeight="1">
      <c r="A83" s="39"/>
      <c r="B83" s="45"/>
      <c r="C83" s="288" t="s">
        <v>21</v>
      </c>
      <c r="D83" s="288" t="s">
        <v>333</v>
      </c>
      <c r="E83" s="18" t="s">
        <v>21</v>
      </c>
      <c r="F83" s="289">
        <v>41</v>
      </c>
      <c r="G83" s="39"/>
      <c r="H83" s="45"/>
    </row>
    <row r="84" s="2" customFormat="1" ht="16.8" customHeight="1">
      <c r="A84" s="39"/>
      <c r="B84" s="45"/>
      <c r="C84" s="288" t="s">
        <v>21</v>
      </c>
      <c r="D84" s="288" t="s">
        <v>334</v>
      </c>
      <c r="E84" s="18" t="s">
        <v>21</v>
      </c>
      <c r="F84" s="289">
        <v>41.5</v>
      </c>
      <c r="G84" s="39"/>
      <c r="H84" s="45"/>
    </row>
    <row r="85" s="2" customFormat="1" ht="16.8" customHeight="1">
      <c r="A85" s="39"/>
      <c r="B85" s="45"/>
      <c r="C85" s="288" t="s">
        <v>21</v>
      </c>
      <c r="D85" s="288" t="s">
        <v>335</v>
      </c>
      <c r="E85" s="18" t="s">
        <v>21</v>
      </c>
      <c r="F85" s="289">
        <v>45.5</v>
      </c>
      <c r="G85" s="39"/>
      <c r="H85" s="45"/>
    </row>
    <row r="86" s="2" customFormat="1" ht="16.8" customHeight="1">
      <c r="A86" s="39"/>
      <c r="B86" s="45"/>
      <c r="C86" s="288" t="s">
        <v>21</v>
      </c>
      <c r="D86" s="288" t="s">
        <v>336</v>
      </c>
      <c r="E86" s="18" t="s">
        <v>21</v>
      </c>
      <c r="F86" s="289">
        <v>48.5</v>
      </c>
      <c r="G86" s="39"/>
      <c r="H86" s="45"/>
    </row>
    <row r="87" s="2" customFormat="1" ht="16.8" customHeight="1">
      <c r="A87" s="39"/>
      <c r="B87" s="45"/>
      <c r="C87" s="288" t="s">
        <v>21</v>
      </c>
      <c r="D87" s="288" t="s">
        <v>337</v>
      </c>
      <c r="E87" s="18" t="s">
        <v>21</v>
      </c>
      <c r="F87" s="289">
        <v>47.5</v>
      </c>
      <c r="G87" s="39"/>
      <c r="H87" s="45"/>
    </row>
    <row r="88" s="2" customFormat="1" ht="16.8" customHeight="1">
      <c r="A88" s="39"/>
      <c r="B88" s="45"/>
      <c r="C88" s="288" t="s">
        <v>21</v>
      </c>
      <c r="D88" s="288" t="s">
        <v>338</v>
      </c>
      <c r="E88" s="18" t="s">
        <v>21</v>
      </c>
      <c r="F88" s="289">
        <v>47.5</v>
      </c>
      <c r="G88" s="39"/>
      <c r="H88" s="45"/>
    </row>
    <row r="89" s="2" customFormat="1" ht="16.8" customHeight="1">
      <c r="A89" s="39"/>
      <c r="B89" s="45"/>
      <c r="C89" s="288" t="s">
        <v>21</v>
      </c>
      <c r="D89" s="288" t="s">
        <v>339</v>
      </c>
      <c r="E89" s="18" t="s">
        <v>21</v>
      </c>
      <c r="F89" s="289">
        <v>46.5</v>
      </c>
      <c r="G89" s="39"/>
      <c r="H89" s="45"/>
    </row>
    <row r="90" s="2" customFormat="1" ht="16.8" customHeight="1">
      <c r="A90" s="39"/>
      <c r="B90" s="45"/>
      <c r="C90" s="288" t="s">
        <v>21</v>
      </c>
      <c r="D90" s="288" t="s">
        <v>340</v>
      </c>
      <c r="E90" s="18" t="s">
        <v>21</v>
      </c>
      <c r="F90" s="289">
        <v>41.5</v>
      </c>
      <c r="G90" s="39"/>
      <c r="H90" s="45"/>
    </row>
    <row r="91" s="2" customFormat="1" ht="16.8" customHeight="1">
      <c r="A91" s="39"/>
      <c r="B91" s="45"/>
      <c r="C91" s="288" t="s">
        <v>21</v>
      </c>
      <c r="D91" s="288" t="s">
        <v>341</v>
      </c>
      <c r="E91" s="18" t="s">
        <v>21</v>
      </c>
      <c r="F91" s="289">
        <v>42</v>
      </c>
      <c r="G91" s="39"/>
      <c r="H91" s="45"/>
    </row>
    <row r="92" s="2" customFormat="1" ht="16.8" customHeight="1">
      <c r="A92" s="39"/>
      <c r="B92" s="45"/>
      <c r="C92" s="288" t="s">
        <v>21</v>
      </c>
      <c r="D92" s="288" t="s">
        <v>342</v>
      </c>
      <c r="E92" s="18" t="s">
        <v>21</v>
      </c>
      <c r="F92" s="289">
        <v>43</v>
      </c>
      <c r="G92" s="39"/>
      <c r="H92" s="45"/>
    </row>
    <row r="93" s="2" customFormat="1" ht="16.8" customHeight="1">
      <c r="A93" s="39"/>
      <c r="B93" s="45"/>
      <c r="C93" s="288" t="s">
        <v>21</v>
      </c>
      <c r="D93" s="288" t="s">
        <v>343</v>
      </c>
      <c r="E93" s="18" t="s">
        <v>21</v>
      </c>
      <c r="F93" s="289">
        <v>51.5</v>
      </c>
      <c r="G93" s="39"/>
      <c r="H93" s="45"/>
    </row>
    <row r="94" s="2" customFormat="1" ht="16.8" customHeight="1">
      <c r="A94" s="39"/>
      <c r="B94" s="45"/>
      <c r="C94" s="288" t="s">
        <v>21</v>
      </c>
      <c r="D94" s="288" t="s">
        <v>344</v>
      </c>
      <c r="E94" s="18" t="s">
        <v>21</v>
      </c>
      <c r="F94" s="289">
        <v>53.5</v>
      </c>
      <c r="G94" s="39"/>
      <c r="H94" s="45"/>
    </row>
    <row r="95" s="2" customFormat="1" ht="16.8" customHeight="1">
      <c r="A95" s="39"/>
      <c r="B95" s="45"/>
      <c r="C95" s="288" t="s">
        <v>21</v>
      </c>
      <c r="D95" s="288" t="s">
        <v>345</v>
      </c>
      <c r="E95" s="18" t="s">
        <v>21</v>
      </c>
      <c r="F95" s="289">
        <v>42</v>
      </c>
      <c r="G95" s="39"/>
      <c r="H95" s="45"/>
    </row>
    <row r="96" s="2" customFormat="1" ht="16.8" customHeight="1">
      <c r="A96" s="39"/>
      <c r="B96" s="45"/>
      <c r="C96" s="288" t="s">
        <v>21</v>
      </c>
      <c r="D96" s="288" t="s">
        <v>346</v>
      </c>
      <c r="E96" s="18" t="s">
        <v>21</v>
      </c>
      <c r="F96" s="289">
        <v>39</v>
      </c>
      <c r="G96" s="39"/>
      <c r="H96" s="45"/>
    </row>
    <row r="97" s="2" customFormat="1" ht="16.8" customHeight="1">
      <c r="A97" s="39"/>
      <c r="B97" s="45"/>
      <c r="C97" s="288" t="s">
        <v>21</v>
      </c>
      <c r="D97" s="288" t="s">
        <v>347</v>
      </c>
      <c r="E97" s="18" t="s">
        <v>21</v>
      </c>
      <c r="F97" s="289">
        <v>48</v>
      </c>
      <c r="G97" s="39"/>
      <c r="H97" s="45"/>
    </row>
    <row r="98" s="2" customFormat="1" ht="16.8" customHeight="1">
      <c r="A98" s="39"/>
      <c r="B98" s="45"/>
      <c r="C98" s="288" t="s">
        <v>21</v>
      </c>
      <c r="D98" s="288" t="s">
        <v>348</v>
      </c>
      <c r="E98" s="18" t="s">
        <v>21</v>
      </c>
      <c r="F98" s="289">
        <v>55</v>
      </c>
      <c r="G98" s="39"/>
      <c r="H98" s="45"/>
    </row>
    <row r="99" s="2" customFormat="1" ht="16.8" customHeight="1">
      <c r="A99" s="39"/>
      <c r="B99" s="45"/>
      <c r="C99" s="288" t="s">
        <v>21</v>
      </c>
      <c r="D99" s="288" t="s">
        <v>349</v>
      </c>
      <c r="E99" s="18" t="s">
        <v>21</v>
      </c>
      <c r="F99" s="289">
        <v>48.5</v>
      </c>
      <c r="G99" s="39"/>
      <c r="H99" s="45"/>
    </row>
    <row r="100" s="2" customFormat="1" ht="16.8" customHeight="1">
      <c r="A100" s="39"/>
      <c r="B100" s="45"/>
      <c r="C100" s="288" t="s">
        <v>21</v>
      </c>
      <c r="D100" s="288" t="s">
        <v>350</v>
      </c>
      <c r="E100" s="18" t="s">
        <v>21</v>
      </c>
      <c r="F100" s="289">
        <v>43.5</v>
      </c>
      <c r="G100" s="39"/>
      <c r="H100" s="45"/>
    </row>
    <row r="101" s="2" customFormat="1" ht="16.8" customHeight="1">
      <c r="A101" s="39"/>
      <c r="B101" s="45"/>
      <c r="C101" s="288" t="s">
        <v>21</v>
      </c>
      <c r="D101" s="288" t="s">
        <v>351</v>
      </c>
      <c r="E101" s="18" t="s">
        <v>21</v>
      </c>
      <c r="F101" s="289">
        <v>41.5</v>
      </c>
      <c r="G101" s="39"/>
      <c r="H101" s="45"/>
    </row>
    <row r="102" s="2" customFormat="1" ht="16.8" customHeight="1">
      <c r="A102" s="39"/>
      <c r="B102" s="45"/>
      <c r="C102" s="288" t="s">
        <v>21</v>
      </c>
      <c r="D102" s="288" t="s">
        <v>352</v>
      </c>
      <c r="E102" s="18" t="s">
        <v>21</v>
      </c>
      <c r="F102" s="289">
        <v>35</v>
      </c>
      <c r="G102" s="39"/>
      <c r="H102" s="45"/>
    </row>
    <row r="103" s="2" customFormat="1" ht="16.8" customHeight="1">
      <c r="A103" s="39"/>
      <c r="B103" s="45"/>
      <c r="C103" s="288" t="s">
        <v>21</v>
      </c>
      <c r="D103" s="288" t="s">
        <v>353</v>
      </c>
      <c r="E103" s="18" t="s">
        <v>21</v>
      </c>
      <c r="F103" s="289">
        <v>35</v>
      </c>
      <c r="G103" s="39"/>
      <c r="H103" s="45"/>
    </row>
    <row r="104" s="2" customFormat="1" ht="16.8" customHeight="1">
      <c r="A104" s="39"/>
      <c r="B104" s="45"/>
      <c r="C104" s="288" t="s">
        <v>21</v>
      </c>
      <c r="D104" s="288" t="s">
        <v>354</v>
      </c>
      <c r="E104" s="18" t="s">
        <v>21</v>
      </c>
      <c r="F104" s="289">
        <v>38</v>
      </c>
      <c r="G104" s="39"/>
      <c r="H104" s="45"/>
    </row>
    <row r="105" s="2" customFormat="1" ht="16.8" customHeight="1">
      <c r="A105" s="39"/>
      <c r="B105" s="45"/>
      <c r="C105" s="288" t="s">
        <v>21</v>
      </c>
      <c r="D105" s="288" t="s">
        <v>355</v>
      </c>
      <c r="E105" s="18" t="s">
        <v>21</v>
      </c>
      <c r="F105" s="289">
        <v>46</v>
      </c>
      <c r="G105" s="39"/>
      <c r="H105" s="45"/>
    </row>
    <row r="106" s="2" customFormat="1" ht="16.8" customHeight="1">
      <c r="A106" s="39"/>
      <c r="B106" s="45"/>
      <c r="C106" s="288" t="s">
        <v>21</v>
      </c>
      <c r="D106" s="288" t="s">
        <v>356</v>
      </c>
      <c r="E106" s="18" t="s">
        <v>21</v>
      </c>
      <c r="F106" s="289">
        <v>36.049999999999997</v>
      </c>
      <c r="G106" s="39"/>
      <c r="H106" s="45"/>
    </row>
    <row r="107" s="2" customFormat="1" ht="16.8" customHeight="1">
      <c r="A107" s="39"/>
      <c r="B107" s="45"/>
      <c r="C107" s="288" t="s">
        <v>357</v>
      </c>
      <c r="D107" s="288" t="s">
        <v>146</v>
      </c>
      <c r="E107" s="18" t="s">
        <v>21</v>
      </c>
      <c r="F107" s="289">
        <v>3360.5500000000002</v>
      </c>
      <c r="G107" s="39"/>
      <c r="H107" s="45"/>
    </row>
    <row r="108" s="2" customFormat="1" ht="16.8" customHeight="1">
      <c r="A108" s="39"/>
      <c r="B108" s="45"/>
      <c r="C108" s="284" t="s">
        <v>1258</v>
      </c>
      <c r="D108" s="285" t="s">
        <v>21</v>
      </c>
      <c r="E108" s="286" t="s">
        <v>21</v>
      </c>
      <c r="F108" s="287">
        <v>3404.4479999999999</v>
      </c>
      <c r="G108" s="39"/>
      <c r="H108" s="45"/>
    </row>
    <row r="109" s="2" customFormat="1" ht="16.8" customHeight="1">
      <c r="A109" s="39"/>
      <c r="B109" s="45"/>
      <c r="C109" s="288" t="s">
        <v>1258</v>
      </c>
      <c r="D109" s="288" t="s">
        <v>1259</v>
      </c>
      <c r="E109" s="18" t="s">
        <v>21</v>
      </c>
      <c r="F109" s="289">
        <v>3404.4479999999999</v>
      </c>
      <c r="G109" s="39"/>
      <c r="H109" s="45"/>
    </row>
    <row r="110" s="2" customFormat="1" ht="16.8" customHeight="1">
      <c r="A110" s="39"/>
      <c r="B110" s="45"/>
      <c r="C110" s="284" t="s">
        <v>1260</v>
      </c>
      <c r="D110" s="285" t="s">
        <v>21</v>
      </c>
      <c r="E110" s="286" t="s">
        <v>21</v>
      </c>
      <c r="F110" s="287">
        <v>251.69200000000001</v>
      </c>
      <c r="G110" s="39"/>
      <c r="H110" s="45"/>
    </row>
    <row r="111" s="2" customFormat="1" ht="16.8" customHeight="1">
      <c r="A111" s="39"/>
      <c r="B111" s="45"/>
      <c r="C111" s="288" t="s">
        <v>21</v>
      </c>
      <c r="D111" s="288" t="s">
        <v>1261</v>
      </c>
      <c r="E111" s="18" t="s">
        <v>21</v>
      </c>
      <c r="F111" s="289">
        <v>0</v>
      </c>
      <c r="G111" s="39"/>
      <c r="H111" s="45"/>
    </row>
    <row r="112" s="2" customFormat="1" ht="16.8" customHeight="1">
      <c r="A112" s="39"/>
      <c r="B112" s="45"/>
      <c r="C112" s="288" t="s">
        <v>21</v>
      </c>
      <c r="D112" s="288" t="s">
        <v>1262</v>
      </c>
      <c r="E112" s="18" t="s">
        <v>21</v>
      </c>
      <c r="F112" s="289">
        <v>4</v>
      </c>
      <c r="G112" s="39"/>
      <c r="H112" s="45"/>
    </row>
    <row r="113" s="2" customFormat="1" ht="16.8" customHeight="1">
      <c r="A113" s="39"/>
      <c r="B113" s="45"/>
      <c r="C113" s="288" t="s">
        <v>21</v>
      </c>
      <c r="D113" s="288" t="s">
        <v>1263</v>
      </c>
      <c r="E113" s="18" t="s">
        <v>21</v>
      </c>
      <c r="F113" s="289">
        <v>11</v>
      </c>
      <c r="G113" s="39"/>
      <c r="H113" s="45"/>
    </row>
    <row r="114" s="2" customFormat="1" ht="16.8" customHeight="1">
      <c r="A114" s="39"/>
      <c r="B114" s="45"/>
      <c r="C114" s="288" t="s">
        <v>21</v>
      </c>
      <c r="D114" s="288" t="s">
        <v>1264</v>
      </c>
      <c r="E114" s="18" t="s">
        <v>21</v>
      </c>
      <c r="F114" s="289">
        <v>11.5</v>
      </c>
      <c r="G114" s="39"/>
      <c r="H114" s="45"/>
    </row>
    <row r="115" s="2" customFormat="1" ht="16.8" customHeight="1">
      <c r="A115" s="39"/>
      <c r="B115" s="45"/>
      <c r="C115" s="288" t="s">
        <v>21</v>
      </c>
      <c r="D115" s="288" t="s">
        <v>1265</v>
      </c>
      <c r="E115" s="18" t="s">
        <v>21</v>
      </c>
      <c r="F115" s="289">
        <v>8</v>
      </c>
      <c r="G115" s="39"/>
      <c r="H115" s="45"/>
    </row>
    <row r="116" s="2" customFormat="1" ht="16.8" customHeight="1">
      <c r="A116" s="39"/>
      <c r="B116" s="45"/>
      <c r="C116" s="288" t="s">
        <v>21</v>
      </c>
      <c r="D116" s="288" t="s">
        <v>1266</v>
      </c>
      <c r="E116" s="18" t="s">
        <v>21</v>
      </c>
      <c r="F116" s="289">
        <v>8</v>
      </c>
      <c r="G116" s="39"/>
      <c r="H116" s="45"/>
    </row>
    <row r="117" s="2" customFormat="1" ht="16.8" customHeight="1">
      <c r="A117" s="39"/>
      <c r="B117" s="45"/>
      <c r="C117" s="288" t="s">
        <v>21</v>
      </c>
      <c r="D117" s="288" t="s">
        <v>1267</v>
      </c>
      <c r="E117" s="18" t="s">
        <v>21</v>
      </c>
      <c r="F117" s="289">
        <v>11</v>
      </c>
      <c r="G117" s="39"/>
      <c r="H117" s="45"/>
    </row>
    <row r="118" s="2" customFormat="1" ht="16.8" customHeight="1">
      <c r="A118" s="39"/>
      <c r="B118" s="45"/>
      <c r="C118" s="288" t="s">
        <v>21</v>
      </c>
      <c r="D118" s="288" t="s">
        <v>1268</v>
      </c>
      <c r="E118" s="18" t="s">
        <v>21</v>
      </c>
      <c r="F118" s="289">
        <v>13</v>
      </c>
      <c r="G118" s="39"/>
      <c r="H118" s="45"/>
    </row>
    <row r="119" s="2" customFormat="1" ht="16.8" customHeight="1">
      <c r="A119" s="39"/>
      <c r="B119" s="45"/>
      <c r="C119" s="288" t="s">
        <v>21</v>
      </c>
      <c r="D119" s="288" t="s">
        <v>1269</v>
      </c>
      <c r="E119" s="18" t="s">
        <v>21</v>
      </c>
      <c r="F119" s="289">
        <v>11</v>
      </c>
      <c r="G119" s="39"/>
      <c r="H119" s="45"/>
    </row>
    <row r="120" s="2" customFormat="1" ht="16.8" customHeight="1">
      <c r="A120" s="39"/>
      <c r="B120" s="45"/>
      <c r="C120" s="288" t="s">
        <v>21</v>
      </c>
      <c r="D120" s="288" t="s">
        <v>1270</v>
      </c>
      <c r="E120" s="18" t="s">
        <v>21</v>
      </c>
      <c r="F120" s="289">
        <v>13</v>
      </c>
      <c r="G120" s="39"/>
      <c r="H120" s="45"/>
    </row>
    <row r="121" s="2" customFormat="1" ht="16.8" customHeight="1">
      <c r="A121" s="39"/>
      <c r="B121" s="45"/>
      <c r="C121" s="288" t="s">
        <v>21</v>
      </c>
      <c r="D121" s="288" t="s">
        <v>1271</v>
      </c>
      <c r="E121" s="18" t="s">
        <v>21</v>
      </c>
      <c r="F121" s="289">
        <v>11.5</v>
      </c>
      <c r="G121" s="39"/>
      <c r="H121" s="45"/>
    </row>
    <row r="122" s="2" customFormat="1" ht="16.8" customHeight="1">
      <c r="A122" s="39"/>
      <c r="B122" s="45"/>
      <c r="C122" s="288" t="s">
        <v>21</v>
      </c>
      <c r="D122" s="288" t="s">
        <v>1272</v>
      </c>
      <c r="E122" s="18" t="s">
        <v>21</v>
      </c>
      <c r="F122" s="289">
        <v>4.5</v>
      </c>
      <c r="G122" s="39"/>
      <c r="H122" s="45"/>
    </row>
    <row r="123" s="2" customFormat="1" ht="16.8" customHeight="1">
      <c r="A123" s="39"/>
      <c r="B123" s="45"/>
      <c r="C123" s="288" t="s">
        <v>21</v>
      </c>
      <c r="D123" s="288" t="s">
        <v>1273</v>
      </c>
      <c r="E123" s="18" t="s">
        <v>21</v>
      </c>
      <c r="F123" s="289">
        <v>6.5</v>
      </c>
      <c r="G123" s="39"/>
      <c r="H123" s="45"/>
    </row>
    <row r="124" s="2" customFormat="1" ht="16.8" customHeight="1">
      <c r="A124" s="39"/>
      <c r="B124" s="45"/>
      <c r="C124" s="288" t="s">
        <v>21</v>
      </c>
      <c r="D124" s="288" t="s">
        <v>1274</v>
      </c>
      <c r="E124" s="18" t="s">
        <v>21</v>
      </c>
      <c r="F124" s="289">
        <v>8.5</v>
      </c>
      <c r="G124" s="39"/>
      <c r="H124" s="45"/>
    </row>
    <row r="125" s="2" customFormat="1" ht="16.8" customHeight="1">
      <c r="A125" s="39"/>
      <c r="B125" s="45"/>
      <c r="C125" s="288" t="s">
        <v>21</v>
      </c>
      <c r="D125" s="288" t="s">
        <v>1275</v>
      </c>
      <c r="E125" s="18" t="s">
        <v>21</v>
      </c>
      <c r="F125" s="289">
        <v>7</v>
      </c>
      <c r="G125" s="39"/>
      <c r="H125" s="45"/>
    </row>
    <row r="126" s="2" customFormat="1" ht="16.8" customHeight="1">
      <c r="A126" s="39"/>
      <c r="B126" s="45"/>
      <c r="C126" s="288" t="s">
        <v>21</v>
      </c>
      <c r="D126" s="288" t="s">
        <v>1276</v>
      </c>
      <c r="E126" s="18" t="s">
        <v>21</v>
      </c>
      <c r="F126" s="289">
        <v>6.5</v>
      </c>
      <c r="G126" s="39"/>
      <c r="H126" s="45"/>
    </row>
    <row r="127" s="2" customFormat="1" ht="16.8" customHeight="1">
      <c r="A127" s="39"/>
      <c r="B127" s="45"/>
      <c r="C127" s="288" t="s">
        <v>21</v>
      </c>
      <c r="D127" s="288" t="s">
        <v>1277</v>
      </c>
      <c r="E127" s="18" t="s">
        <v>21</v>
      </c>
      <c r="F127" s="289">
        <v>7</v>
      </c>
      <c r="G127" s="39"/>
      <c r="H127" s="45"/>
    </row>
    <row r="128" s="2" customFormat="1" ht="16.8" customHeight="1">
      <c r="A128" s="39"/>
      <c r="B128" s="45"/>
      <c r="C128" s="288" t="s">
        <v>21</v>
      </c>
      <c r="D128" s="288" t="s">
        <v>1278</v>
      </c>
      <c r="E128" s="18" t="s">
        <v>21</v>
      </c>
      <c r="F128" s="289">
        <v>7.5</v>
      </c>
      <c r="G128" s="39"/>
      <c r="H128" s="45"/>
    </row>
    <row r="129" s="2" customFormat="1" ht="16.8" customHeight="1">
      <c r="A129" s="39"/>
      <c r="B129" s="45"/>
      <c r="C129" s="288" t="s">
        <v>21</v>
      </c>
      <c r="D129" s="288" t="s">
        <v>1279</v>
      </c>
      <c r="E129" s="18" t="s">
        <v>21</v>
      </c>
      <c r="F129" s="289">
        <v>7</v>
      </c>
      <c r="G129" s="39"/>
      <c r="H129" s="45"/>
    </row>
    <row r="130" s="2" customFormat="1" ht="16.8" customHeight="1">
      <c r="A130" s="39"/>
      <c r="B130" s="45"/>
      <c r="C130" s="288" t="s">
        <v>21</v>
      </c>
      <c r="D130" s="288" t="s">
        <v>1280</v>
      </c>
      <c r="E130" s="18" t="s">
        <v>21</v>
      </c>
      <c r="F130" s="289">
        <v>7.5</v>
      </c>
      <c r="G130" s="39"/>
      <c r="H130" s="45"/>
    </row>
    <row r="131" s="2" customFormat="1" ht="16.8" customHeight="1">
      <c r="A131" s="39"/>
      <c r="B131" s="45"/>
      <c r="C131" s="288" t="s">
        <v>21</v>
      </c>
      <c r="D131" s="288" t="s">
        <v>1281</v>
      </c>
      <c r="E131" s="18" t="s">
        <v>21</v>
      </c>
      <c r="F131" s="289">
        <v>8</v>
      </c>
      <c r="G131" s="39"/>
      <c r="H131" s="45"/>
    </row>
    <row r="132" s="2" customFormat="1" ht="16.8" customHeight="1">
      <c r="A132" s="39"/>
      <c r="B132" s="45"/>
      <c r="C132" s="288" t="s">
        <v>21</v>
      </c>
      <c r="D132" s="288" t="s">
        <v>1282</v>
      </c>
      <c r="E132" s="18" t="s">
        <v>21</v>
      </c>
      <c r="F132" s="289">
        <v>7.5</v>
      </c>
      <c r="G132" s="39"/>
      <c r="H132" s="45"/>
    </row>
    <row r="133" s="2" customFormat="1" ht="16.8" customHeight="1">
      <c r="A133" s="39"/>
      <c r="B133" s="45"/>
      <c r="C133" s="288" t="s">
        <v>21</v>
      </c>
      <c r="D133" s="288" t="s">
        <v>1283</v>
      </c>
      <c r="E133" s="18" t="s">
        <v>21</v>
      </c>
      <c r="F133" s="289">
        <v>8</v>
      </c>
      <c r="G133" s="39"/>
      <c r="H133" s="45"/>
    </row>
    <row r="134" s="2" customFormat="1" ht="16.8" customHeight="1">
      <c r="A134" s="39"/>
      <c r="B134" s="45"/>
      <c r="C134" s="288" t="s">
        <v>21</v>
      </c>
      <c r="D134" s="288" t="s">
        <v>1284</v>
      </c>
      <c r="E134" s="18" t="s">
        <v>21</v>
      </c>
      <c r="F134" s="289">
        <v>10</v>
      </c>
      <c r="G134" s="39"/>
      <c r="H134" s="45"/>
    </row>
    <row r="135" s="2" customFormat="1" ht="16.8" customHeight="1">
      <c r="A135" s="39"/>
      <c r="B135" s="45"/>
      <c r="C135" s="288" t="s">
        <v>21</v>
      </c>
      <c r="D135" s="288" t="s">
        <v>1285</v>
      </c>
      <c r="E135" s="18" t="s">
        <v>21</v>
      </c>
      <c r="F135" s="289">
        <v>10.5</v>
      </c>
      <c r="G135" s="39"/>
      <c r="H135" s="45"/>
    </row>
    <row r="136" s="2" customFormat="1" ht="16.8" customHeight="1">
      <c r="A136" s="39"/>
      <c r="B136" s="45"/>
      <c r="C136" s="288" t="s">
        <v>21</v>
      </c>
      <c r="D136" s="288" t="s">
        <v>1286</v>
      </c>
      <c r="E136" s="18" t="s">
        <v>21</v>
      </c>
      <c r="F136" s="289">
        <v>9</v>
      </c>
      <c r="G136" s="39"/>
      <c r="H136" s="45"/>
    </row>
    <row r="137" s="2" customFormat="1" ht="16.8" customHeight="1">
      <c r="A137" s="39"/>
      <c r="B137" s="45"/>
      <c r="C137" s="288" t="s">
        <v>21</v>
      </c>
      <c r="D137" s="288" t="s">
        <v>1287</v>
      </c>
      <c r="E137" s="18" t="s">
        <v>21</v>
      </c>
      <c r="F137" s="289">
        <v>7.5</v>
      </c>
      <c r="G137" s="39"/>
      <c r="H137" s="45"/>
    </row>
    <row r="138" s="2" customFormat="1" ht="16.8" customHeight="1">
      <c r="A138" s="39"/>
      <c r="B138" s="45"/>
      <c r="C138" s="288" t="s">
        <v>21</v>
      </c>
      <c r="D138" s="288" t="s">
        <v>1288</v>
      </c>
      <c r="E138" s="18" t="s">
        <v>21</v>
      </c>
      <c r="F138" s="289">
        <v>7</v>
      </c>
      <c r="G138" s="39"/>
      <c r="H138" s="45"/>
    </row>
    <row r="139" s="2" customFormat="1" ht="16.8" customHeight="1">
      <c r="A139" s="39"/>
      <c r="B139" s="45"/>
      <c r="C139" s="288" t="s">
        <v>21</v>
      </c>
      <c r="D139" s="288" t="s">
        <v>1289</v>
      </c>
      <c r="E139" s="18" t="s">
        <v>21</v>
      </c>
      <c r="F139" s="289">
        <v>7.5</v>
      </c>
      <c r="G139" s="39"/>
      <c r="H139" s="45"/>
    </row>
    <row r="140" s="2" customFormat="1" ht="16.8" customHeight="1">
      <c r="A140" s="39"/>
      <c r="B140" s="45"/>
      <c r="C140" s="288" t="s">
        <v>21</v>
      </c>
      <c r="D140" s="288" t="s">
        <v>1290</v>
      </c>
      <c r="E140" s="18" t="s">
        <v>21</v>
      </c>
      <c r="F140" s="289">
        <v>8</v>
      </c>
      <c r="G140" s="39"/>
      <c r="H140" s="45"/>
    </row>
    <row r="141" s="2" customFormat="1" ht="16.8" customHeight="1">
      <c r="A141" s="39"/>
      <c r="B141" s="45"/>
      <c r="C141" s="288" t="s">
        <v>21</v>
      </c>
      <c r="D141" s="288" t="s">
        <v>1291</v>
      </c>
      <c r="E141" s="18" t="s">
        <v>21</v>
      </c>
      <c r="F141" s="289">
        <v>4.6920000000000002</v>
      </c>
      <c r="G141" s="39"/>
      <c r="H141" s="45"/>
    </row>
    <row r="142" s="2" customFormat="1" ht="16.8" customHeight="1">
      <c r="A142" s="39"/>
      <c r="B142" s="45"/>
      <c r="C142" s="288" t="s">
        <v>1260</v>
      </c>
      <c r="D142" s="288" t="s">
        <v>146</v>
      </c>
      <c r="E142" s="18" t="s">
        <v>21</v>
      </c>
      <c r="F142" s="289">
        <v>251.69200000000001</v>
      </c>
      <c r="G142" s="39"/>
      <c r="H142" s="45"/>
    </row>
    <row r="143" s="2" customFormat="1" ht="16.8" customHeight="1">
      <c r="A143" s="39"/>
      <c r="B143" s="45"/>
      <c r="C143" s="284" t="s">
        <v>92</v>
      </c>
      <c r="D143" s="285" t="s">
        <v>21</v>
      </c>
      <c r="E143" s="286" t="s">
        <v>21</v>
      </c>
      <c r="F143" s="287">
        <v>6552.8000000000002</v>
      </c>
      <c r="G143" s="39"/>
      <c r="H143" s="45"/>
    </row>
    <row r="144" s="2" customFormat="1" ht="16.8" customHeight="1">
      <c r="A144" s="39"/>
      <c r="B144" s="45"/>
      <c r="C144" s="288" t="s">
        <v>21</v>
      </c>
      <c r="D144" s="288" t="s">
        <v>931</v>
      </c>
      <c r="E144" s="18" t="s">
        <v>21</v>
      </c>
      <c r="F144" s="289">
        <v>406.39999999999998</v>
      </c>
      <c r="G144" s="39"/>
      <c r="H144" s="45"/>
    </row>
    <row r="145" s="2" customFormat="1" ht="16.8" customHeight="1">
      <c r="A145" s="39"/>
      <c r="B145" s="45"/>
      <c r="C145" s="288" t="s">
        <v>21</v>
      </c>
      <c r="D145" s="288" t="s">
        <v>932</v>
      </c>
      <c r="E145" s="18" t="s">
        <v>21</v>
      </c>
      <c r="F145" s="289">
        <v>0</v>
      </c>
      <c r="G145" s="39"/>
      <c r="H145" s="45"/>
    </row>
    <row r="146" s="2" customFormat="1" ht="16.8" customHeight="1">
      <c r="A146" s="39"/>
      <c r="B146" s="45"/>
      <c r="C146" s="288" t="s">
        <v>21</v>
      </c>
      <c r="D146" s="288" t="s">
        <v>933</v>
      </c>
      <c r="E146" s="18" t="s">
        <v>21</v>
      </c>
      <c r="F146" s="289">
        <v>5512.5</v>
      </c>
      <c r="G146" s="39"/>
      <c r="H146" s="45"/>
    </row>
    <row r="147" s="2" customFormat="1" ht="16.8" customHeight="1">
      <c r="A147" s="39"/>
      <c r="B147" s="45"/>
      <c r="C147" s="288" t="s">
        <v>21</v>
      </c>
      <c r="D147" s="288" t="s">
        <v>934</v>
      </c>
      <c r="E147" s="18" t="s">
        <v>21</v>
      </c>
      <c r="F147" s="289">
        <v>7.9000000000000004</v>
      </c>
      <c r="G147" s="39"/>
      <c r="H147" s="45"/>
    </row>
    <row r="148" s="2" customFormat="1" ht="16.8" customHeight="1">
      <c r="A148" s="39"/>
      <c r="B148" s="45"/>
      <c r="C148" s="288" t="s">
        <v>21</v>
      </c>
      <c r="D148" s="288" t="s">
        <v>935</v>
      </c>
      <c r="E148" s="18" t="s">
        <v>21</v>
      </c>
      <c r="F148" s="289">
        <v>50</v>
      </c>
      <c r="G148" s="39"/>
      <c r="H148" s="45"/>
    </row>
    <row r="149" s="2" customFormat="1" ht="16.8" customHeight="1">
      <c r="A149" s="39"/>
      <c r="B149" s="45"/>
      <c r="C149" s="288" t="s">
        <v>21</v>
      </c>
      <c r="D149" s="288" t="s">
        <v>936</v>
      </c>
      <c r="E149" s="18" t="s">
        <v>21</v>
      </c>
      <c r="F149" s="289">
        <v>86</v>
      </c>
      <c r="G149" s="39"/>
      <c r="H149" s="45"/>
    </row>
    <row r="150" s="2" customFormat="1" ht="16.8" customHeight="1">
      <c r="A150" s="39"/>
      <c r="B150" s="45"/>
      <c r="C150" s="288" t="s">
        <v>21</v>
      </c>
      <c r="D150" s="288" t="s">
        <v>937</v>
      </c>
      <c r="E150" s="18" t="s">
        <v>21</v>
      </c>
      <c r="F150" s="289">
        <v>98</v>
      </c>
      <c r="G150" s="39"/>
      <c r="H150" s="45"/>
    </row>
    <row r="151" s="2" customFormat="1" ht="16.8" customHeight="1">
      <c r="A151" s="39"/>
      <c r="B151" s="45"/>
      <c r="C151" s="288" t="s">
        <v>21</v>
      </c>
      <c r="D151" s="288" t="s">
        <v>938</v>
      </c>
      <c r="E151" s="18" t="s">
        <v>21</v>
      </c>
      <c r="F151" s="289">
        <v>125</v>
      </c>
      <c r="G151" s="39"/>
      <c r="H151" s="45"/>
    </row>
    <row r="152" s="2" customFormat="1" ht="16.8" customHeight="1">
      <c r="A152" s="39"/>
      <c r="B152" s="45"/>
      <c r="C152" s="288" t="s">
        <v>21</v>
      </c>
      <c r="D152" s="288" t="s">
        <v>939</v>
      </c>
      <c r="E152" s="18" t="s">
        <v>21</v>
      </c>
      <c r="F152" s="289">
        <v>112</v>
      </c>
      <c r="G152" s="39"/>
      <c r="H152" s="45"/>
    </row>
    <row r="153" s="2" customFormat="1" ht="16.8" customHeight="1">
      <c r="A153" s="39"/>
      <c r="B153" s="45"/>
      <c r="C153" s="288" t="s">
        <v>21</v>
      </c>
      <c r="D153" s="288" t="s">
        <v>940</v>
      </c>
      <c r="E153" s="18" t="s">
        <v>21</v>
      </c>
      <c r="F153" s="289">
        <v>12</v>
      </c>
      <c r="G153" s="39"/>
      <c r="H153" s="45"/>
    </row>
    <row r="154" s="2" customFormat="1" ht="16.8" customHeight="1">
      <c r="A154" s="39"/>
      <c r="B154" s="45"/>
      <c r="C154" s="288" t="s">
        <v>21</v>
      </c>
      <c r="D154" s="288" t="s">
        <v>941</v>
      </c>
      <c r="E154" s="18" t="s">
        <v>21</v>
      </c>
      <c r="F154" s="289">
        <v>12</v>
      </c>
      <c r="G154" s="39"/>
      <c r="H154" s="45"/>
    </row>
    <row r="155" s="2" customFormat="1" ht="16.8" customHeight="1">
      <c r="A155" s="39"/>
      <c r="B155" s="45"/>
      <c r="C155" s="288" t="s">
        <v>21</v>
      </c>
      <c r="D155" s="288" t="s">
        <v>942</v>
      </c>
      <c r="E155" s="18" t="s">
        <v>21</v>
      </c>
      <c r="F155" s="289">
        <v>12</v>
      </c>
      <c r="G155" s="39"/>
      <c r="H155" s="45"/>
    </row>
    <row r="156" s="2" customFormat="1" ht="16.8" customHeight="1">
      <c r="A156" s="39"/>
      <c r="B156" s="45"/>
      <c r="C156" s="288" t="s">
        <v>21</v>
      </c>
      <c r="D156" s="288" t="s">
        <v>943</v>
      </c>
      <c r="E156" s="18" t="s">
        <v>21</v>
      </c>
      <c r="F156" s="289">
        <v>12</v>
      </c>
      <c r="G156" s="39"/>
      <c r="H156" s="45"/>
    </row>
    <row r="157" s="2" customFormat="1" ht="16.8" customHeight="1">
      <c r="A157" s="39"/>
      <c r="B157" s="45"/>
      <c r="C157" s="288" t="s">
        <v>21</v>
      </c>
      <c r="D157" s="288" t="s">
        <v>944</v>
      </c>
      <c r="E157" s="18" t="s">
        <v>21</v>
      </c>
      <c r="F157" s="289">
        <v>12</v>
      </c>
      <c r="G157" s="39"/>
      <c r="H157" s="45"/>
    </row>
    <row r="158" s="2" customFormat="1" ht="16.8" customHeight="1">
      <c r="A158" s="39"/>
      <c r="B158" s="45"/>
      <c r="C158" s="288" t="s">
        <v>21</v>
      </c>
      <c r="D158" s="288" t="s">
        <v>945</v>
      </c>
      <c r="E158" s="18" t="s">
        <v>21</v>
      </c>
      <c r="F158" s="289">
        <v>83</v>
      </c>
      <c r="G158" s="39"/>
      <c r="H158" s="45"/>
    </row>
    <row r="159" s="2" customFormat="1" ht="16.8" customHeight="1">
      <c r="A159" s="39"/>
      <c r="B159" s="45"/>
      <c r="C159" s="288" t="s">
        <v>21</v>
      </c>
      <c r="D159" s="288" t="s">
        <v>946</v>
      </c>
      <c r="E159" s="18" t="s">
        <v>21</v>
      </c>
      <c r="F159" s="289">
        <v>12</v>
      </c>
      <c r="G159" s="39"/>
      <c r="H159" s="45"/>
    </row>
    <row r="160" s="2" customFormat="1" ht="16.8" customHeight="1">
      <c r="A160" s="39"/>
      <c r="B160" s="45"/>
      <c r="C160" s="288" t="s">
        <v>92</v>
      </c>
      <c r="D160" s="288" t="s">
        <v>146</v>
      </c>
      <c r="E160" s="18" t="s">
        <v>21</v>
      </c>
      <c r="F160" s="289">
        <v>6552.8000000000002</v>
      </c>
      <c r="G160" s="39"/>
      <c r="H160" s="45"/>
    </row>
    <row r="161" s="2" customFormat="1" ht="16.8" customHeight="1">
      <c r="A161" s="39"/>
      <c r="B161" s="45"/>
      <c r="C161" s="290" t="s">
        <v>1257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88" t="s">
        <v>925</v>
      </c>
      <c r="D162" s="288" t="s">
        <v>926</v>
      </c>
      <c r="E162" s="18" t="s">
        <v>134</v>
      </c>
      <c r="F162" s="289">
        <v>6552.8000000000002</v>
      </c>
      <c r="G162" s="39"/>
      <c r="H162" s="45"/>
    </row>
    <row r="163" s="2" customFormat="1" ht="16.8" customHeight="1">
      <c r="A163" s="39"/>
      <c r="B163" s="45"/>
      <c r="C163" s="288" t="s">
        <v>852</v>
      </c>
      <c r="D163" s="288" t="s">
        <v>853</v>
      </c>
      <c r="E163" s="18" t="s">
        <v>134</v>
      </c>
      <c r="F163" s="289">
        <v>8191</v>
      </c>
      <c r="G163" s="39"/>
      <c r="H163" s="45"/>
    </row>
    <row r="164" s="2" customFormat="1" ht="16.8" customHeight="1">
      <c r="A164" s="39"/>
      <c r="B164" s="45"/>
      <c r="C164" s="288" t="s">
        <v>860</v>
      </c>
      <c r="D164" s="288" t="s">
        <v>861</v>
      </c>
      <c r="E164" s="18" t="s">
        <v>134</v>
      </c>
      <c r="F164" s="289">
        <v>7535.7200000000003</v>
      </c>
      <c r="G164" s="39"/>
      <c r="H164" s="45"/>
    </row>
    <row r="165" s="2" customFormat="1" ht="16.8" customHeight="1">
      <c r="A165" s="39"/>
      <c r="B165" s="45"/>
      <c r="C165" s="288" t="s">
        <v>874</v>
      </c>
      <c r="D165" s="288" t="s">
        <v>875</v>
      </c>
      <c r="E165" s="18" t="s">
        <v>134</v>
      </c>
      <c r="F165" s="289">
        <v>6913.2039999999997</v>
      </c>
      <c r="G165" s="39"/>
      <c r="H165" s="45"/>
    </row>
    <row r="166" s="2" customFormat="1" ht="16.8" customHeight="1">
      <c r="A166" s="39"/>
      <c r="B166" s="45"/>
      <c r="C166" s="288" t="s">
        <v>911</v>
      </c>
      <c r="D166" s="288" t="s">
        <v>912</v>
      </c>
      <c r="E166" s="18" t="s">
        <v>134</v>
      </c>
      <c r="F166" s="289">
        <v>6913.2039999999997</v>
      </c>
      <c r="G166" s="39"/>
      <c r="H166" s="45"/>
    </row>
    <row r="167" s="2" customFormat="1" ht="16.8" customHeight="1">
      <c r="A167" s="39"/>
      <c r="B167" s="45"/>
      <c r="C167" s="288" t="s">
        <v>918</v>
      </c>
      <c r="D167" s="288" t="s">
        <v>919</v>
      </c>
      <c r="E167" s="18" t="s">
        <v>134</v>
      </c>
      <c r="F167" s="289">
        <v>6847.6760000000004</v>
      </c>
      <c r="G167" s="39"/>
      <c r="H167" s="45"/>
    </row>
    <row r="168" s="2" customFormat="1" ht="16.8" customHeight="1">
      <c r="A168" s="39"/>
      <c r="B168" s="45"/>
      <c r="C168" s="284" t="s">
        <v>1292</v>
      </c>
      <c r="D168" s="285" t="s">
        <v>21</v>
      </c>
      <c r="E168" s="286" t="s">
        <v>21</v>
      </c>
      <c r="F168" s="287">
        <v>2643</v>
      </c>
      <c r="G168" s="39"/>
      <c r="H168" s="45"/>
    </row>
    <row r="169" s="2" customFormat="1" ht="16.8" customHeight="1">
      <c r="A169" s="39"/>
      <c r="B169" s="45"/>
      <c r="C169" s="284" t="s">
        <v>517</v>
      </c>
      <c r="D169" s="285" t="s">
        <v>21</v>
      </c>
      <c r="E169" s="286" t="s">
        <v>21</v>
      </c>
      <c r="F169" s="287">
        <v>59.75</v>
      </c>
      <c r="G169" s="39"/>
      <c r="H169" s="45"/>
    </row>
    <row r="170" s="2" customFormat="1" ht="16.8" customHeight="1">
      <c r="A170" s="39"/>
      <c r="B170" s="45"/>
      <c r="C170" s="288" t="s">
        <v>517</v>
      </c>
      <c r="D170" s="288" t="s">
        <v>518</v>
      </c>
      <c r="E170" s="18" t="s">
        <v>21</v>
      </c>
      <c r="F170" s="289">
        <v>59.75</v>
      </c>
      <c r="G170" s="39"/>
      <c r="H170" s="45"/>
    </row>
    <row r="171" s="2" customFormat="1" ht="7.44" customHeight="1">
      <c r="A171" s="39"/>
      <c r="B171" s="158"/>
      <c r="C171" s="159"/>
      <c r="D171" s="159"/>
      <c r="E171" s="159"/>
      <c r="F171" s="159"/>
      <c r="G171" s="159"/>
      <c r="H171" s="45"/>
    </row>
    <row r="172" s="2" customFormat="1">
      <c r="A172" s="39"/>
      <c r="B172" s="39"/>
      <c r="C172" s="39"/>
      <c r="D172" s="39"/>
      <c r="E172" s="39"/>
      <c r="F172" s="39"/>
      <c r="G172" s="39"/>
      <c r="H172" s="39"/>
    </row>
  </sheetData>
  <sheetProtection sheet="1" formatColumns="0" formatRows="0" objects="1" scenarios="1" spinCount="100000" saltValue="VQaZ+Nj2BtUa4Hj7+kAnlpBqvvWxLr3YOmKkJU5tv4KlT2YTR4+tyU5bGLg4MGIRxu4DidkkTBppTIAKUIqGIQ==" hashValue="HlwxBF/yQNl9SPLggNpxilXPYFy548PGCTztPLtd9bBXmxZ7ZVRaPx87PKTsJP0FAdrGbg4xIQW8rHLSqPvwc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6" customFormat="1" ht="45" customHeight="1">
      <c r="B3" s="295"/>
      <c r="C3" s="296" t="s">
        <v>1293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1294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1295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1296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1297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1298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1299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1300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1301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1302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1303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80</v>
      </c>
      <c r="F18" s="302" t="s">
        <v>1304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1305</v>
      </c>
      <c r="F19" s="302" t="s">
        <v>1306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1307</v>
      </c>
      <c r="F20" s="302" t="s">
        <v>1308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84</v>
      </c>
      <c r="F21" s="302" t="s">
        <v>85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1309</v>
      </c>
      <c r="F22" s="302" t="s">
        <v>1310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1311</v>
      </c>
      <c r="F23" s="302" t="s">
        <v>1312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1313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1314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1315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1316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1317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1318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1319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1320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1321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115</v>
      </c>
      <c r="F36" s="302"/>
      <c r="G36" s="302" t="s">
        <v>1322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1323</v>
      </c>
      <c r="F37" s="302"/>
      <c r="G37" s="302" t="s">
        <v>1324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54</v>
      </c>
      <c r="F38" s="302"/>
      <c r="G38" s="302" t="s">
        <v>1325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55</v>
      </c>
      <c r="F39" s="302"/>
      <c r="G39" s="302" t="s">
        <v>1326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116</v>
      </c>
      <c r="F40" s="302"/>
      <c r="G40" s="302" t="s">
        <v>1327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117</v>
      </c>
      <c r="F41" s="302"/>
      <c r="G41" s="302" t="s">
        <v>1328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1329</v>
      </c>
      <c r="F42" s="302"/>
      <c r="G42" s="302" t="s">
        <v>1330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1331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1332</v>
      </c>
      <c r="F44" s="302"/>
      <c r="G44" s="302" t="s">
        <v>1333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119</v>
      </c>
      <c r="F45" s="302"/>
      <c r="G45" s="302" t="s">
        <v>1334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1335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1336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1337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1338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1339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1340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1341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1342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1343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1344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1345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1346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1347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1348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1349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1350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1351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1352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1353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1354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1355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1356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1357</v>
      </c>
      <c r="D76" s="320"/>
      <c r="E76" s="320"/>
      <c r="F76" s="320" t="s">
        <v>1358</v>
      </c>
      <c r="G76" s="321"/>
      <c r="H76" s="320" t="s">
        <v>55</v>
      </c>
      <c r="I76" s="320" t="s">
        <v>58</v>
      </c>
      <c r="J76" s="320" t="s">
        <v>1359</v>
      </c>
      <c r="K76" s="319"/>
    </row>
    <row r="77" s="1" customFormat="1" ht="17.25" customHeight="1">
      <c r="B77" s="317"/>
      <c r="C77" s="322" t="s">
        <v>1360</v>
      </c>
      <c r="D77" s="322"/>
      <c r="E77" s="322"/>
      <c r="F77" s="323" t="s">
        <v>1361</v>
      </c>
      <c r="G77" s="324"/>
      <c r="H77" s="322"/>
      <c r="I77" s="322"/>
      <c r="J77" s="322" t="s">
        <v>1362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54</v>
      </c>
      <c r="D79" s="327"/>
      <c r="E79" s="327"/>
      <c r="F79" s="328" t="s">
        <v>1363</v>
      </c>
      <c r="G79" s="329"/>
      <c r="H79" s="305" t="s">
        <v>1364</v>
      </c>
      <c r="I79" s="305" t="s">
        <v>1365</v>
      </c>
      <c r="J79" s="305">
        <v>20</v>
      </c>
      <c r="K79" s="319"/>
    </row>
    <row r="80" s="1" customFormat="1" ht="15" customHeight="1">
      <c r="B80" s="317"/>
      <c r="C80" s="305" t="s">
        <v>1366</v>
      </c>
      <c r="D80" s="305"/>
      <c r="E80" s="305"/>
      <c r="F80" s="328" t="s">
        <v>1363</v>
      </c>
      <c r="G80" s="329"/>
      <c r="H80" s="305" t="s">
        <v>1367</v>
      </c>
      <c r="I80" s="305" t="s">
        <v>1365</v>
      </c>
      <c r="J80" s="305">
        <v>120</v>
      </c>
      <c r="K80" s="319"/>
    </row>
    <row r="81" s="1" customFormat="1" ht="15" customHeight="1">
      <c r="B81" s="330"/>
      <c r="C81" s="305" t="s">
        <v>1368</v>
      </c>
      <c r="D81" s="305"/>
      <c r="E81" s="305"/>
      <c r="F81" s="328" t="s">
        <v>1369</v>
      </c>
      <c r="G81" s="329"/>
      <c r="H81" s="305" t="s">
        <v>1370</v>
      </c>
      <c r="I81" s="305" t="s">
        <v>1365</v>
      </c>
      <c r="J81" s="305">
        <v>50</v>
      </c>
      <c r="K81" s="319"/>
    </row>
    <row r="82" s="1" customFormat="1" ht="15" customHeight="1">
      <c r="B82" s="330"/>
      <c r="C82" s="305" t="s">
        <v>1371</v>
      </c>
      <c r="D82" s="305"/>
      <c r="E82" s="305"/>
      <c r="F82" s="328" t="s">
        <v>1363</v>
      </c>
      <c r="G82" s="329"/>
      <c r="H82" s="305" t="s">
        <v>1372</v>
      </c>
      <c r="I82" s="305" t="s">
        <v>1373</v>
      </c>
      <c r="J82" s="305"/>
      <c r="K82" s="319"/>
    </row>
    <row r="83" s="1" customFormat="1" ht="15" customHeight="1">
      <c r="B83" s="330"/>
      <c r="C83" s="331" t="s">
        <v>1374</v>
      </c>
      <c r="D83" s="331"/>
      <c r="E83" s="331"/>
      <c r="F83" s="332" t="s">
        <v>1369</v>
      </c>
      <c r="G83" s="331"/>
      <c r="H83" s="331" t="s">
        <v>1375</v>
      </c>
      <c r="I83" s="331" t="s">
        <v>1365</v>
      </c>
      <c r="J83" s="331">
        <v>15</v>
      </c>
      <c r="K83" s="319"/>
    </row>
    <row r="84" s="1" customFormat="1" ht="15" customHeight="1">
      <c r="B84" s="330"/>
      <c r="C84" s="331" t="s">
        <v>1376</v>
      </c>
      <c r="D84" s="331"/>
      <c r="E84" s="331"/>
      <c r="F84" s="332" t="s">
        <v>1369</v>
      </c>
      <c r="G84" s="331"/>
      <c r="H84" s="331" t="s">
        <v>1377</v>
      </c>
      <c r="I84" s="331" t="s">
        <v>1365</v>
      </c>
      <c r="J84" s="331">
        <v>15</v>
      </c>
      <c r="K84" s="319"/>
    </row>
    <row r="85" s="1" customFormat="1" ht="15" customHeight="1">
      <c r="B85" s="330"/>
      <c r="C85" s="331" t="s">
        <v>1378</v>
      </c>
      <c r="D85" s="331"/>
      <c r="E85" s="331"/>
      <c r="F85" s="332" t="s">
        <v>1369</v>
      </c>
      <c r="G85" s="331"/>
      <c r="H85" s="331" t="s">
        <v>1379</v>
      </c>
      <c r="I85" s="331" t="s">
        <v>1365</v>
      </c>
      <c r="J85" s="331">
        <v>20</v>
      </c>
      <c r="K85" s="319"/>
    </row>
    <row r="86" s="1" customFormat="1" ht="15" customHeight="1">
      <c r="B86" s="330"/>
      <c r="C86" s="331" t="s">
        <v>1380</v>
      </c>
      <c r="D86" s="331"/>
      <c r="E86" s="331"/>
      <c r="F86" s="332" t="s">
        <v>1369</v>
      </c>
      <c r="G86" s="331"/>
      <c r="H86" s="331" t="s">
        <v>1381</v>
      </c>
      <c r="I86" s="331" t="s">
        <v>1365</v>
      </c>
      <c r="J86" s="331">
        <v>20</v>
      </c>
      <c r="K86" s="319"/>
    </row>
    <row r="87" s="1" customFormat="1" ht="15" customHeight="1">
      <c r="B87" s="330"/>
      <c r="C87" s="305" t="s">
        <v>1382</v>
      </c>
      <c r="D87" s="305"/>
      <c r="E87" s="305"/>
      <c r="F87" s="328" t="s">
        <v>1369</v>
      </c>
      <c r="G87" s="329"/>
      <c r="H87" s="305" t="s">
        <v>1383</v>
      </c>
      <c r="I87" s="305" t="s">
        <v>1365</v>
      </c>
      <c r="J87" s="305">
        <v>50</v>
      </c>
      <c r="K87" s="319"/>
    </row>
    <row r="88" s="1" customFormat="1" ht="15" customHeight="1">
      <c r="B88" s="330"/>
      <c r="C88" s="305" t="s">
        <v>1384</v>
      </c>
      <c r="D88" s="305"/>
      <c r="E88" s="305"/>
      <c r="F88" s="328" t="s">
        <v>1369</v>
      </c>
      <c r="G88" s="329"/>
      <c r="H88" s="305" t="s">
        <v>1385</v>
      </c>
      <c r="I88" s="305" t="s">
        <v>1365</v>
      </c>
      <c r="J88" s="305">
        <v>20</v>
      </c>
      <c r="K88" s="319"/>
    </row>
    <row r="89" s="1" customFormat="1" ht="15" customHeight="1">
      <c r="B89" s="330"/>
      <c r="C89" s="305" t="s">
        <v>1386</v>
      </c>
      <c r="D89" s="305"/>
      <c r="E89" s="305"/>
      <c r="F89" s="328" t="s">
        <v>1369</v>
      </c>
      <c r="G89" s="329"/>
      <c r="H89" s="305" t="s">
        <v>1387</v>
      </c>
      <c r="I89" s="305" t="s">
        <v>1365</v>
      </c>
      <c r="J89" s="305">
        <v>20</v>
      </c>
      <c r="K89" s="319"/>
    </row>
    <row r="90" s="1" customFormat="1" ht="15" customHeight="1">
      <c r="B90" s="330"/>
      <c r="C90" s="305" t="s">
        <v>1388</v>
      </c>
      <c r="D90" s="305"/>
      <c r="E90" s="305"/>
      <c r="F90" s="328" t="s">
        <v>1369</v>
      </c>
      <c r="G90" s="329"/>
      <c r="H90" s="305" t="s">
        <v>1389</v>
      </c>
      <c r="I90" s="305" t="s">
        <v>1365</v>
      </c>
      <c r="J90" s="305">
        <v>50</v>
      </c>
      <c r="K90" s="319"/>
    </row>
    <row r="91" s="1" customFormat="1" ht="15" customHeight="1">
      <c r="B91" s="330"/>
      <c r="C91" s="305" t="s">
        <v>1390</v>
      </c>
      <c r="D91" s="305"/>
      <c r="E91" s="305"/>
      <c r="F91" s="328" t="s">
        <v>1369</v>
      </c>
      <c r="G91" s="329"/>
      <c r="H91" s="305" t="s">
        <v>1390</v>
      </c>
      <c r="I91" s="305" t="s">
        <v>1365</v>
      </c>
      <c r="J91" s="305">
        <v>50</v>
      </c>
      <c r="K91" s="319"/>
    </row>
    <row r="92" s="1" customFormat="1" ht="15" customHeight="1">
      <c r="B92" s="330"/>
      <c r="C92" s="305" t="s">
        <v>1391</v>
      </c>
      <c r="D92" s="305"/>
      <c r="E92" s="305"/>
      <c r="F92" s="328" t="s">
        <v>1369</v>
      </c>
      <c r="G92" s="329"/>
      <c r="H92" s="305" t="s">
        <v>1392</v>
      </c>
      <c r="I92" s="305" t="s">
        <v>1365</v>
      </c>
      <c r="J92" s="305">
        <v>255</v>
      </c>
      <c r="K92" s="319"/>
    </row>
    <row r="93" s="1" customFormat="1" ht="15" customHeight="1">
      <c r="B93" s="330"/>
      <c r="C93" s="305" t="s">
        <v>1393</v>
      </c>
      <c r="D93" s="305"/>
      <c r="E93" s="305"/>
      <c r="F93" s="328" t="s">
        <v>1363</v>
      </c>
      <c r="G93" s="329"/>
      <c r="H93" s="305" t="s">
        <v>1394</v>
      </c>
      <c r="I93" s="305" t="s">
        <v>1395</v>
      </c>
      <c r="J93" s="305"/>
      <c r="K93" s="319"/>
    </row>
    <row r="94" s="1" customFormat="1" ht="15" customHeight="1">
      <c r="B94" s="330"/>
      <c r="C94" s="305" t="s">
        <v>1396</v>
      </c>
      <c r="D94" s="305"/>
      <c r="E94" s="305"/>
      <c r="F94" s="328" t="s">
        <v>1363</v>
      </c>
      <c r="G94" s="329"/>
      <c r="H94" s="305" t="s">
        <v>1397</v>
      </c>
      <c r="I94" s="305" t="s">
        <v>1398</v>
      </c>
      <c r="J94" s="305"/>
      <c r="K94" s="319"/>
    </row>
    <row r="95" s="1" customFormat="1" ht="15" customHeight="1">
      <c r="B95" s="330"/>
      <c r="C95" s="305" t="s">
        <v>1399</v>
      </c>
      <c r="D95" s="305"/>
      <c r="E95" s="305"/>
      <c r="F95" s="328" t="s">
        <v>1363</v>
      </c>
      <c r="G95" s="329"/>
      <c r="H95" s="305" t="s">
        <v>1399</v>
      </c>
      <c r="I95" s="305" t="s">
        <v>1398</v>
      </c>
      <c r="J95" s="305"/>
      <c r="K95" s="319"/>
    </row>
    <row r="96" s="1" customFormat="1" ht="15" customHeight="1">
      <c r="B96" s="330"/>
      <c r="C96" s="305" t="s">
        <v>39</v>
      </c>
      <c r="D96" s="305"/>
      <c r="E96" s="305"/>
      <c r="F96" s="328" t="s">
        <v>1363</v>
      </c>
      <c r="G96" s="329"/>
      <c r="H96" s="305" t="s">
        <v>1400</v>
      </c>
      <c r="I96" s="305" t="s">
        <v>1398</v>
      </c>
      <c r="J96" s="305"/>
      <c r="K96" s="319"/>
    </row>
    <row r="97" s="1" customFormat="1" ht="15" customHeight="1">
      <c r="B97" s="330"/>
      <c r="C97" s="305" t="s">
        <v>49</v>
      </c>
      <c r="D97" s="305"/>
      <c r="E97" s="305"/>
      <c r="F97" s="328" t="s">
        <v>1363</v>
      </c>
      <c r="G97" s="329"/>
      <c r="H97" s="305" t="s">
        <v>1401</v>
      </c>
      <c r="I97" s="305" t="s">
        <v>1398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1402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1357</v>
      </c>
      <c r="D103" s="320"/>
      <c r="E103" s="320"/>
      <c r="F103" s="320" t="s">
        <v>1358</v>
      </c>
      <c r="G103" s="321"/>
      <c r="H103" s="320" t="s">
        <v>55</v>
      </c>
      <c r="I103" s="320" t="s">
        <v>58</v>
      </c>
      <c r="J103" s="320" t="s">
        <v>1359</v>
      </c>
      <c r="K103" s="319"/>
    </row>
    <row r="104" s="1" customFormat="1" ht="17.25" customHeight="1">
      <c r="B104" s="317"/>
      <c r="C104" s="322" t="s">
        <v>1360</v>
      </c>
      <c r="D104" s="322"/>
      <c r="E104" s="322"/>
      <c r="F104" s="323" t="s">
        <v>1361</v>
      </c>
      <c r="G104" s="324"/>
      <c r="H104" s="322"/>
      <c r="I104" s="322"/>
      <c r="J104" s="322" t="s">
        <v>1362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54</v>
      </c>
      <c r="D106" s="327"/>
      <c r="E106" s="327"/>
      <c r="F106" s="328" t="s">
        <v>1363</v>
      </c>
      <c r="G106" s="305"/>
      <c r="H106" s="305" t="s">
        <v>1403</v>
      </c>
      <c r="I106" s="305" t="s">
        <v>1365</v>
      </c>
      <c r="J106" s="305">
        <v>20</v>
      </c>
      <c r="K106" s="319"/>
    </row>
    <row r="107" s="1" customFormat="1" ht="15" customHeight="1">
      <c r="B107" s="317"/>
      <c r="C107" s="305" t="s">
        <v>1366</v>
      </c>
      <c r="D107" s="305"/>
      <c r="E107" s="305"/>
      <c r="F107" s="328" t="s">
        <v>1363</v>
      </c>
      <c r="G107" s="305"/>
      <c r="H107" s="305" t="s">
        <v>1403</v>
      </c>
      <c r="I107" s="305" t="s">
        <v>1365</v>
      </c>
      <c r="J107" s="305">
        <v>120</v>
      </c>
      <c r="K107" s="319"/>
    </row>
    <row r="108" s="1" customFormat="1" ht="15" customHeight="1">
      <c r="B108" s="330"/>
      <c r="C108" s="305" t="s">
        <v>1368</v>
      </c>
      <c r="D108" s="305"/>
      <c r="E108" s="305"/>
      <c r="F108" s="328" t="s">
        <v>1369</v>
      </c>
      <c r="G108" s="305"/>
      <c r="H108" s="305" t="s">
        <v>1403</v>
      </c>
      <c r="I108" s="305" t="s">
        <v>1365</v>
      </c>
      <c r="J108" s="305">
        <v>50</v>
      </c>
      <c r="K108" s="319"/>
    </row>
    <row r="109" s="1" customFormat="1" ht="15" customHeight="1">
      <c r="B109" s="330"/>
      <c r="C109" s="305" t="s">
        <v>1371</v>
      </c>
      <c r="D109" s="305"/>
      <c r="E109" s="305"/>
      <c r="F109" s="328" t="s">
        <v>1363</v>
      </c>
      <c r="G109" s="305"/>
      <c r="H109" s="305" t="s">
        <v>1403</v>
      </c>
      <c r="I109" s="305" t="s">
        <v>1373</v>
      </c>
      <c r="J109" s="305"/>
      <c r="K109" s="319"/>
    </row>
    <row r="110" s="1" customFormat="1" ht="15" customHeight="1">
      <c r="B110" s="330"/>
      <c r="C110" s="305" t="s">
        <v>1382</v>
      </c>
      <c r="D110" s="305"/>
      <c r="E110" s="305"/>
      <c r="F110" s="328" t="s">
        <v>1369</v>
      </c>
      <c r="G110" s="305"/>
      <c r="H110" s="305" t="s">
        <v>1403</v>
      </c>
      <c r="I110" s="305" t="s">
        <v>1365</v>
      </c>
      <c r="J110" s="305">
        <v>50</v>
      </c>
      <c r="K110" s="319"/>
    </row>
    <row r="111" s="1" customFormat="1" ht="15" customHeight="1">
      <c r="B111" s="330"/>
      <c r="C111" s="305" t="s">
        <v>1390</v>
      </c>
      <c r="D111" s="305"/>
      <c r="E111" s="305"/>
      <c r="F111" s="328" t="s">
        <v>1369</v>
      </c>
      <c r="G111" s="305"/>
      <c r="H111" s="305" t="s">
        <v>1403</v>
      </c>
      <c r="I111" s="305" t="s">
        <v>1365</v>
      </c>
      <c r="J111" s="305">
        <v>50</v>
      </c>
      <c r="K111" s="319"/>
    </row>
    <row r="112" s="1" customFormat="1" ht="15" customHeight="1">
      <c r="B112" s="330"/>
      <c r="C112" s="305" t="s">
        <v>1388</v>
      </c>
      <c r="D112" s="305"/>
      <c r="E112" s="305"/>
      <c r="F112" s="328" t="s">
        <v>1369</v>
      </c>
      <c r="G112" s="305"/>
      <c r="H112" s="305" t="s">
        <v>1403</v>
      </c>
      <c r="I112" s="305" t="s">
        <v>1365</v>
      </c>
      <c r="J112" s="305">
        <v>50</v>
      </c>
      <c r="K112" s="319"/>
    </row>
    <row r="113" s="1" customFormat="1" ht="15" customHeight="1">
      <c r="B113" s="330"/>
      <c r="C113" s="305" t="s">
        <v>54</v>
      </c>
      <c r="D113" s="305"/>
      <c r="E113" s="305"/>
      <c r="F113" s="328" t="s">
        <v>1363</v>
      </c>
      <c r="G113" s="305"/>
      <c r="H113" s="305" t="s">
        <v>1404</v>
      </c>
      <c r="I113" s="305" t="s">
        <v>1365</v>
      </c>
      <c r="J113" s="305">
        <v>20</v>
      </c>
      <c r="K113" s="319"/>
    </row>
    <row r="114" s="1" customFormat="1" ht="15" customHeight="1">
      <c r="B114" s="330"/>
      <c r="C114" s="305" t="s">
        <v>1405</v>
      </c>
      <c r="D114" s="305"/>
      <c r="E114" s="305"/>
      <c r="F114" s="328" t="s">
        <v>1363</v>
      </c>
      <c r="G114" s="305"/>
      <c r="H114" s="305" t="s">
        <v>1406</v>
      </c>
      <c r="I114" s="305" t="s">
        <v>1365</v>
      </c>
      <c r="J114" s="305">
        <v>120</v>
      </c>
      <c r="K114" s="319"/>
    </row>
    <row r="115" s="1" customFormat="1" ht="15" customHeight="1">
      <c r="B115" s="330"/>
      <c r="C115" s="305" t="s">
        <v>39</v>
      </c>
      <c r="D115" s="305"/>
      <c r="E115" s="305"/>
      <c r="F115" s="328" t="s">
        <v>1363</v>
      </c>
      <c r="G115" s="305"/>
      <c r="H115" s="305" t="s">
        <v>1407</v>
      </c>
      <c r="I115" s="305" t="s">
        <v>1398</v>
      </c>
      <c r="J115" s="305"/>
      <c r="K115" s="319"/>
    </row>
    <row r="116" s="1" customFormat="1" ht="15" customHeight="1">
      <c r="B116" s="330"/>
      <c r="C116" s="305" t="s">
        <v>49</v>
      </c>
      <c r="D116" s="305"/>
      <c r="E116" s="305"/>
      <c r="F116" s="328" t="s">
        <v>1363</v>
      </c>
      <c r="G116" s="305"/>
      <c r="H116" s="305" t="s">
        <v>1408</v>
      </c>
      <c r="I116" s="305" t="s">
        <v>1398</v>
      </c>
      <c r="J116" s="305"/>
      <c r="K116" s="319"/>
    </row>
    <row r="117" s="1" customFormat="1" ht="15" customHeight="1">
      <c r="B117" s="330"/>
      <c r="C117" s="305" t="s">
        <v>58</v>
      </c>
      <c r="D117" s="305"/>
      <c r="E117" s="305"/>
      <c r="F117" s="328" t="s">
        <v>1363</v>
      </c>
      <c r="G117" s="305"/>
      <c r="H117" s="305" t="s">
        <v>1409</v>
      </c>
      <c r="I117" s="305" t="s">
        <v>1410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1411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1357</v>
      </c>
      <c r="D123" s="320"/>
      <c r="E123" s="320"/>
      <c r="F123" s="320" t="s">
        <v>1358</v>
      </c>
      <c r="G123" s="321"/>
      <c r="H123" s="320" t="s">
        <v>55</v>
      </c>
      <c r="I123" s="320" t="s">
        <v>58</v>
      </c>
      <c r="J123" s="320" t="s">
        <v>1359</v>
      </c>
      <c r="K123" s="349"/>
    </row>
    <row r="124" s="1" customFormat="1" ht="17.25" customHeight="1">
      <c r="B124" s="348"/>
      <c r="C124" s="322" t="s">
        <v>1360</v>
      </c>
      <c r="D124" s="322"/>
      <c r="E124" s="322"/>
      <c r="F124" s="323" t="s">
        <v>1361</v>
      </c>
      <c r="G124" s="324"/>
      <c r="H124" s="322"/>
      <c r="I124" s="322"/>
      <c r="J124" s="322" t="s">
        <v>1362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1366</v>
      </c>
      <c r="D126" s="327"/>
      <c r="E126" s="327"/>
      <c r="F126" s="328" t="s">
        <v>1363</v>
      </c>
      <c r="G126" s="305"/>
      <c r="H126" s="305" t="s">
        <v>1403</v>
      </c>
      <c r="I126" s="305" t="s">
        <v>1365</v>
      </c>
      <c r="J126" s="305">
        <v>120</v>
      </c>
      <c r="K126" s="353"/>
    </row>
    <row r="127" s="1" customFormat="1" ht="15" customHeight="1">
      <c r="B127" s="350"/>
      <c r="C127" s="305" t="s">
        <v>1412</v>
      </c>
      <c r="D127" s="305"/>
      <c r="E127" s="305"/>
      <c r="F127" s="328" t="s">
        <v>1363</v>
      </c>
      <c r="G127" s="305"/>
      <c r="H127" s="305" t="s">
        <v>1413</v>
      </c>
      <c r="I127" s="305" t="s">
        <v>1365</v>
      </c>
      <c r="J127" s="305" t="s">
        <v>1414</v>
      </c>
      <c r="K127" s="353"/>
    </row>
    <row r="128" s="1" customFormat="1" ht="15" customHeight="1">
      <c r="B128" s="350"/>
      <c r="C128" s="305" t="s">
        <v>1311</v>
      </c>
      <c r="D128" s="305"/>
      <c r="E128" s="305"/>
      <c r="F128" s="328" t="s">
        <v>1363</v>
      </c>
      <c r="G128" s="305"/>
      <c r="H128" s="305" t="s">
        <v>1415</v>
      </c>
      <c r="I128" s="305" t="s">
        <v>1365</v>
      </c>
      <c r="J128" s="305" t="s">
        <v>1414</v>
      </c>
      <c r="K128" s="353"/>
    </row>
    <row r="129" s="1" customFormat="1" ht="15" customHeight="1">
      <c r="B129" s="350"/>
      <c r="C129" s="305" t="s">
        <v>1374</v>
      </c>
      <c r="D129" s="305"/>
      <c r="E129" s="305"/>
      <c r="F129" s="328" t="s">
        <v>1369</v>
      </c>
      <c r="G129" s="305"/>
      <c r="H129" s="305" t="s">
        <v>1375</v>
      </c>
      <c r="I129" s="305" t="s">
        <v>1365</v>
      </c>
      <c r="J129" s="305">
        <v>15</v>
      </c>
      <c r="K129" s="353"/>
    </row>
    <row r="130" s="1" customFormat="1" ht="15" customHeight="1">
      <c r="B130" s="350"/>
      <c r="C130" s="331" t="s">
        <v>1376</v>
      </c>
      <c r="D130" s="331"/>
      <c r="E130" s="331"/>
      <c r="F130" s="332" t="s">
        <v>1369</v>
      </c>
      <c r="G130" s="331"/>
      <c r="H130" s="331" t="s">
        <v>1377</v>
      </c>
      <c r="I130" s="331" t="s">
        <v>1365</v>
      </c>
      <c r="J130" s="331">
        <v>15</v>
      </c>
      <c r="K130" s="353"/>
    </row>
    <row r="131" s="1" customFormat="1" ht="15" customHeight="1">
      <c r="B131" s="350"/>
      <c r="C131" s="331" t="s">
        <v>1378</v>
      </c>
      <c r="D131" s="331"/>
      <c r="E131" s="331"/>
      <c r="F131" s="332" t="s">
        <v>1369</v>
      </c>
      <c r="G131" s="331"/>
      <c r="H131" s="331" t="s">
        <v>1379</v>
      </c>
      <c r="I131" s="331" t="s">
        <v>1365</v>
      </c>
      <c r="J131" s="331">
        <v>20</v>
      </c>
      <c r="K131" s="353"/>
    </row>
    <row r="132" s="1" customFormat="1" ht="15" customHeight="1">
      <c r="B132" s="350"/>
      <c r="C132" s="331" t="s">
        <v>1380</v>
      </c>
      <c r="D132" s="331"/>
      <c r="E132" s="331"/>
      <c r="F132" s="332" t="s">
        <v>1369</v>
      </c>
      <c r="G132" s="331"/>
      <c r="H132" s="331" t="s">
        <v>1381</v>
      </c>
      <c r="I132" s="331" t="s">
        <v>1365</v>
      </c>
      <c r="J132" s="331">
        <v>20</v>
      </c>
      <c r="K132" s="353"/>
    </row>
    <row r="133" s="1" customFormat="1" ht="15" customHeight="1">
      <c r="B133" s="350"/>
      <c r="C133" s="305" t="s">
        <v>1368</v>
      </c>
      <c r="D133" s="305"/>
      <c r="E133" s="305"/>
      <c r="F133" s="328" t="s">
        <v>1369</v>
      </c>
      <c r="G133" s="305"/>
      <c r="H133" s="305" t="s">
        <v>1403</v>
      </c>
      <c r="I133" s="305" t="s">
        <v>1365</v>
      </c>
      <c r="J133" s="305">
        <v>50</v>
      </c>
      <c r="K133" s="353"/>
    </row>
    <row r="134" s="1" customFormat="1" ht="15" customHeight="1">
      <c r="B134" s="350"/>
      <c r="C134" s="305" t="s">
        <v>1382</v>
      </c>
      <c r="D134" s="305"/>
      <c r="E134" s="305"/>
      <c r="F134" s="328" t="s">
        <v>1369</v>
      </c>
      <c r="G134" s="305"/>
      <c r="H134" s="305" t="s">
        <v>1403</v>
      </c>
      <c r="I134" s="305" t="s">
        <v>1365</v>
      </c>
      <c r="J134" s="305">
        <v>50</v>
      </c>
      <c r="K134" s="353"/>
    </row>
    <row r="135" s="1" customFormat="1" ht="15" customHeight="1">
      <c r="B135" s="350"/>
      <c r="C135" s="305" t="s">
        <v>1388</v>
      </c>
      <c r="D135" s="305"/>
      <c r="E135" s="305"/>
      <c r="F135" s="328" t="s">
        <v>1369</v>
      </c>
      <c r="G135" s="305"/>
      <c r="H135" s="305" t="s">
        <v>1403</v>
      </c>
      <c r="I135" s="305" t="s">
        <v>1365</v>
      </c>
      <c r="J135" s="305">
        <v>50</v>
      </c>
      <c r="K135" s="353"/>
    </row>
    <row r="136" s="1" customFormat="1" ht="15" customHeight="1">
      <c r="B136" s="350"/>
      <c r="C136" s="305" t="s">
        <v>1390</v>
      </c>
      <c r="D136" s="305"/>
      <c r="E136" s="305"/>
      <c r="F136" s="328" t="s">
        <v>1369</v>
      </c>
      <c r="G136" s="305"/>
      <c r="H136" s="305" t="s">
        <v>1403</v>
      </c>
      <c r="I136" s="305" t="s">
        <v>1365</v>
      </c>
      <c r="J136" s="305">
        <v>50</v>
      </c>
      <c r="K136" s="353"/>
    </row>
    <row r="137" s="1" customFormat="1" ht="15" customHeight="1">
      <c r="B137" s="350"/>
      <c r="C137" s="305" t="s">
        <v>1391</v>
      </c>
      <c r="D137" s="305"/>
      <c r="E137" s="305"/>
      <c r="F137" s="328" t="s">
        <v>1369</v>
      </c>
      <c r="G137" s="305"/>
      <c r="H137" s="305" t="s">
        <v>1416</v>
      </c>
      <c r="I137" s="305" t="s">
        <v>1365</v>
      </c>
      <c r="J137" s="305">
        <v>255</v>
      </c>
      <c r="K137" s="353"/>
    </row>
    <row r="138" s="1" customFormat="1" ht="15" customHeight="1">
      <c r="B138" s="350"/>
      <c r="C138" s="305" t="s">
        <v>1393</v>
      </c>
      <c r="D138" s="305"/>
      <c r="E138" s="305"/>
      <c r="F138" s="328" t="s">
        <v>1363</v>
      </c>
      <c r="G138" s="305"/>
      <c r="H138" s="305" t="s">
        <v>1417</v>
      </c>
      <c r="I138" s="305" t="s">
        <v>1395</v>
      </c>
      <c r="J138" s="305"/>
      <c r="K138" s="353"/>
    </row>
    <row r="139" s="1" customFormat="1" ht="15" customHeight="1">
      <c r="B139" s="350"/>
      <c r="C139" s="305" t="s">
        <v>1396</v>
      </c>
      <c r="D139" s="305"/>
      <c r="E139" s="305"/>
      <c r="F139" s="328" t="s">
        <v>1363</v>
      </c>
      <c r="G139" s="305"/>
      <c r="H139" s="305" t="s">
        <v>1418</v>
      </c>
      <c r="I139" s="305" t="s">
        <v>1398</v>
      </c>
      <c r="J139" s="305"/>
      <c r="K139" s="353"/>
    </row>
    <row r="140" s="1" customFormat="1" ht="15" customHeight="1">
      <c r="B140" s="350"/>
      <c r="C140" s="305" t="s">
        <v>1399</v>
      </c>
      <c r="D140" s="305"/>
      <c r="E140" s="305"/>
      <c r="F140" s="328" t="s">
        <v>1363</v>
      </c>
      <c r="G140" s="305"/>
      <c r="H140" s="305" t="s">
        <v>1399</v>
      </c>
      <c r="I140" s="305" t="s">
        <v>1398</v>
      </c>
      <c r="J140" s="305"/>
      <c r="K140" s="353"/>
    </row>
    <row r="141" s="1" customFormat="1" ht="15" customHeight="1">
      <c r="B141" s="350"/>
      <c r="C141" s="305" t="s">
        <v>39</v>
      </c>
      <c r="D141" s="305"/>
      <c r="E141" s="305"/>
      <c r="F141" s="328" t="s">
        <v>1363</v>
      </c>
      <c r="G141" s="305"/>
      <c r="H141" s="305" t="s">
        <v>1419</v>
      </c>
      <c r="I141" s="305" t="s">
        <v>1398</v>
      </c>
      <c r="J141" s="305"/>
      <c r="K141" s="353"/>
    </row>
    <row r="142" s="1" customFormat="1" ht="15" customHeight="1">
      <c r="B142" s="350"/>
      <c r="C142" s="305" t="s">
        <v>1420</v>
      </c>
      <c r="D142" s="305"/>
      <c r="E142" s="305"/>
      <c r="F142" s="328" t="s">
        <v>1363</v>
      </c>
      <c r="G142" s="305"/>
      <c r="H142" s="305" t="s">
        <v>1421</v>
      </c>
      <c r="I142" s="305" t="s">
        <v>1398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1422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1357</v>
      </c>
      <c r="D148" s="320"/>
      <c r="E148" s="320"/>
      <c r="F148" s="320" t="s">
        <v>1358</v>
      </c>
      <c r="G148" s="321"/>
      <c r="H148" s="320" t="s">
        <v>55</v>
      </c>
      <c r="I148" s="320" t="s">
        <v>58</v>
      </c>
      <c r="J148" s="320" t="s">
        <v>1359</v>
      </c>
      <c r="K148" s="319"/>
    </row>
    <row r="149" s="1" customFormat="1" ht="17.25" customHeight="1">
      <c r="B149" s="317"/>
      <c r="C149" s="322" t="s">
        <v>1360</v>
      </c>
      <c r="D149" s="322"/>
      <c r="E149" s="322"/>
      <c r="F149" s="323" t="s">
        <v>1361</v>
      </c>
      <c r="G149" s="324"/>
      <c r="H149" s="322"/>
      <c r="I149" s="322"/>
      <c r="J149" s="322" t="s">
        <v>1362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1366</v>
      </c>
      <c r="D151" s="305"/>
      <c r="E151" s="305"/>
      <c r="F151" s="358" t="s">
        <v>1363</v>
      </c>
      <c r="G151" s="305"/>
      <c r="H151" s="357" t="s">
        <v>1403</v>
      </c>
      <c r="I151" s="357" t="s">
        <v>1365</v>
      </c>
      <c r="J151" s="357">
        <v>120</v>
      </c>
      <c r="K151" s="353"/>
    </row>
    <row r="152" s="1" customFormat="1" ht="15" customHeight="1">
      <c r="B152" s="330"/>
      <c r="C152" s="357" t="s">
        <v>1412</v>
      </c>
      <c r="D152" s="305"/>
      <c r="E152" s="305"/>
      <c r="F152" s="358" t="s">
        <v>1363</v>
      </c>
      <c r="G152" s="305"/>
      <c r="H152" s="357" t="s">
        <v>1423</v>
      </c>
      <c r="I152" s="357" t="s">
        <v>1365</v>
      </c>
      <c r="J152" s="357" t="s">
        <v>1414</v>
      </c>
      <c r="K152" s="353"/>
    </row>
    <row r="153" s="1" customFormat="1" ht="15" customHeight="1">
      <c r="B153" s="330"/>
      <c r="C153" s="357" t="s">
        <v>1311</v>
      </c>
      <c r="D153" s="305"/>
      <c r="E153" s="305"/>
      <c r="F153" s="358" t="s">
        <v>1363</v>
      </c>
      <c r="G153" s="305"/>
      <c r="H153" s="357" t="s">
        <v>1424</v>
      </c>
      <c r="I153" s="357" t="s">
        <v>1365</v>
      </c>
      <c r="J153" s="357" t="s">
        <v>1414</v>
      </c>
      <c r="K153" s="353"/>
    </row>
    <row r="154" s="1" customFormat="1" ht="15" customHeight="1">
      <c r="B154" s="330"/>
      <c r="C154" s="357" t="s">
        <v>1368</v>
      </c>
      <c r="D154" s="305"/>
      <c r="E154" s="305"/>
      <c r="F154" s="358" t="s">
        <v>1369</v>
      </c>
      <c r="G154" s="305"/>
      <c r="H154" s="357" t="s">
        <v>1403</v>
      </c>
      <c r="I154" s="357" t="s">
        <v>1365</v>
      </c>
      <c r="J154" s="357">
        <v>50</v>
      </c>
      <c r="K154" s="353"/>
    </row>
    <row r="155" s="1" customFormat="1" ht="15" customHeight="1">
      <c r="B155" s="330"/>
      <c r="C155" s="357" t="s">
        <v>1371</v>
      </c>
      <c r="D155" s="305"/>
      <c r="E155" s="305"/>
      <c r="F155" s="358" t="s">
        <v>1363</v>
      </c>
      <c r="G155" s="305"/>
      <c r="H155" s="357" t="s">
        <v>1403</v>
      </c>
      <c r="I155" s="357" t="s">
        <v>1373</v>
      </c>
      <c r="J155" s="357"/>
      <c r="K155" s="353"/>
    </row>
    <row r="156" s="1" customFormat="1" ht="15" customHeight="1">
      <c r="B156" s="330"/>
      <c r="C156" s="357" t="s">
        <v>1382</v>
      </c>
      <c r="D156" s="305"/>
      <c r="E156" s="305"/>
      <c r="F156" s="358" t="s">
        <v>1369</v>
      </c>
      <c r="G156" s="305"/>
      <c r="H156" s="357" t="s">
        <v>1403</v>
      </c>
      <c r="I156" s="357" t="s">
        <v>1365</v>
      </c>
      <c r="J156" s="357">
        <v>50</v>
      </c>
      <c r="K156" s="353"/>
    </row>
    <row r="157" s="1" customFormat="1" ht="15" customHeight="1">
      <c r="B157" s="330"/>
      <c r="C157" s="357" t="s">
        <v>1390</v>
      </c>
      <c r="D157" s="305"/>
      <c r="E157" s="305"/>
      <c r="F157" s="358" t="s">
        <v>1369</v>
      </c>
      <c r="G157" s="305"/>
      <c r="H157" s="357" t="s">
        <v>1403</v>
      </c>
      <c r="I157" s="357" t="s">
        <v>1365</v>
      </c>
      <c r="J157" s="357">
        <v>50</v>
      </c>
      <c r="K157" s="353"/>
    </row>
    <row r="158" s="1" customFormat="1" ht="15" customHeight="1">
      <c r="B158" s="330"/>
      <c r="C158" s="357" t="s">
        <v>1388</v>
      </c>
      <c r="D158" s="305"/>
      <c r="E158" s="305"/>
      <c r="F158" s="358" t="s">
        <v>1369</v>
      </c>
      <c r="G158" s="305"/>
      <c r="H158" s="357" t="s">
        <v>1403</v>
      </c>
      <c r="I158" s="357" t="s">
        <v>1365</v>
      </c>
      <c r="J158" s="357">
        <v>50</v>
      </c>
      <c r="K158" s="353"/>
    </row>
    <row r="159" s="1" customFormat="1" ht="15" customHeight="1">
      <c r="B159" s="330"/>
      <c r="C159" s="357" t="s">
        <v>98</v>
      </c>
      <c r="D159" s="305"/>
      <c r="E159" s="305"/>
      <c r="F159" s="358" t="s">
        <v>1363</v>
      </c>
      <c r="G159" s="305"/>
      <c r="H159" s="357" t="s">
        <v>1425</v>
      </c>
      <c r="I159" s="357" t="s">
        <v>1365</v>
      </c>
      <c r="J159" s="357" t="s">
        <v>1426</v>
      </c>
      <c r="K159" s="353"/>
    </row>
    <row r="160" s="1" customFormat="1" ht="15" customHeight="1">
      <c r="B160" s="330"/>
      <c r="C160" s="357" t="s">
        <v>1427</v>
      </c>
      <c r="D160" s="305"/>
      <c r="E160" s="305"/>
      <c r="F160" s="358" t="s">
        <v>1363</v>
      </c>
      <c r="G160" s="305"/>
      <c r="H160" s="357" t="s">
        <v>1428</v>
      </c>
      <c r="I160" s="357" t="s">
        <v>1398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1429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1357</v>
      </c>
      <c r="D166" s="320"/>
      <c r="E166" s="320"/>
      <c r="F166" s="320" t="s">
        <v>1358</v>
      </c>
      <c r="G166" s="362"/>
      <c r="H166" s="363" t="s">
        <v>55</v>
      </c>
      <c r="I166" s="363" t="s">
        <v>58</v>
      </c>
      <c r="J166" s="320" t="s">
        <v>1359</v>
      </c>
      <c r="K166" s="297"/>
    </row>
    <row r="167" s="1" customFormat="1" ht="17.25" customHeight="1">
      <c r="B167" s="298"/>
      <c r="C167" s="322" t="s">
        <v>1360</v>
      </c>
      <c r="D167" s="322"/>
      <c r="E167" s="322"/>
      <c r="F167" s="323" t="s">
        <v>1361</v>
      </c>
      <c r="G167" s="364"/>
      <c r="H167" s="365"/>
      <c r="I167" s="365"/>
      <c r="J167" s="322" t="s">
        <v>1362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1366</v>
      </c>
      <c r="D169" s="305"/>
      <c r="E169" s="305"/>
      <c r="F169" s="328" t="s">
        <v>1363</v>
      </c>
      <c r="G169" s="305"/>
      <c r="H169" s="305" t="s">
        <v>1403</v>
      </c>
      <c r="I169" s="305" t="s">
        <v>1365</v>
      </c>
      <c r="J169" s="305">
        <v>120</v>
      </c>
      <c r="K169" s="353"/>
    </row>
    <row r="170" s="1" customFormat="1" ht="15" customHeight="1">
      <c r="B170" s="330"/>
      <c r="C170" s="305" t="s">
        <v>1412</v>
      </c>
      <c r="D170" s="305"/>
      <c r="E170" s="305"/>
      <c r="F170" s="328" t="s">
        <v>1363</v>
      </c>
      <c r="G170" s="305"/>
      <c r="H170" s="305" t="s">
        <v>1413</v>
      </c>
      <c r="I170" s="305" t="s">
        <v>1365</v>
      </c>
      <c r="J170" s="305" t="s">
        <v>1414</v>
      </c>
      <c r="K170" s="353"/>
    </row>
    <row r="171" s="1" customFormat="1" ht="15" customHeight="1">
      <c r="B171" s="330"/>
      <c r="C171" s="305" t="s">
        <v>1311</v>
      </c>
      <c r="D171" s="305"/>
      <c r="E171" s="305"/>
      <c r="F171" s="328" t="s">
        <v>1363</v>
      </c>
      <c r="G171" s="305"/>
      <c r="H171" s="305" t="s">
        <v>1430</v>
      </c>
      <c r="I171" s="305" t="s">
        <v>1365</v>
      </c>
      <c r="J171" s="305" t="s">
        <v>1414</v>
      </c>
      <c r="K171" s="353"/>
    </row>
    <row r="172" s="1" customFormat="1" ht="15" customHeight="1">
      <c r="B172" s="330"/>
      <c r="C172" s="305" t="s">
        <v>1368</v>
      </c>
      <c r="D172" s="305"/>
      <c r="E172" s="305"/>
      <c r="F172" s="328" t="s">
        <v>1369</v>
      </c>
      <c r="G172" s="305"/>
      <c r="H172" s="305" t="s">
        <v>1430</v>
      </c>
      <c r="I172" s="305" t="s">
        <v>1365</v>
      </c>
      <c r="J172" s="305">
        <v>50</v>
      </c>
      <c r="K172" s="353"/>
    </row>
    <row r="173" s="1" customFormat="1" ht="15" customHeight="1">
      <c r="B173" s="330"/>
      <c r="C173" s="305" t="s">
        <v>1371</v>
      </c>
      <c r="D173" s="305"/>
      <c r="E173" s="305"/>
      <c r="F173" s="328" t="s">
        <v>1363</v>
      </c>
      <c r="G173" s="305"/>
      <c r="H173" s="305" t="s">
        <v>1430</v>
      </c>
      <c r="I173" s="305" t="s">
        <v>1373</v>
      </c>
      <c r="J173" s="305"/>
      <c r="K173" s="353"/>
    </row>
    <row r="174" s="1" customFormat="1" ht="15" customHeight="1">
      <c r="B174" s="330"/>
      <c r="C174" s="305" t="s">
        <v>1382</v>
      </c>
      <c r="D174" s="305"/>
      <c r="E174" s="305"/>
      <c r="F174" s="328" t="s">
        <v>1369</v>
      </c>
      <c r="G174" s="305"/>
      <c r="H174" s="305" t="s">
        <v>1430</v>
      </c>
      <c r="I174" s="305" t="s">
        <v>1365</v>
      </c>
      <c r="J174" s="305">
        <v>50</v>
      </c>
      <c r="K174" s="353"/>
    </row>
    <row r="175" s="1" customFormat="1" ht="15" customHeight="1">
      <c r="B175" s="330"/>
      <c r="C175" s="305" t="s">
        <v>1390</v>
      </c>
      <c r="D175" s="305"/>
      <c r="E175" s="305"/>
      <c r="F175" s="328" t="s">
        <v>1369</v>
      </c>
      <c r="G175" s="305"/>
      <c r="H175" s="305" t="s">
        <v>1430</v>
      </c>
      <c r="I175" s="305" t="s">
        <v>1365</v>
      </c>
      <c r="J175" s="305">
        <v>50</v>
      </c>
      <c r="K175" s="353"/>
    </row>
    <row r="176" s="1" customFormat="1" ht="15" customHeight="1">
      <c r="B176" s="330"/>
      <c r="C176" s="305" t="s">
        <v>1388</v>
      </c>
      <c r="D176" s="305"/>
      <c r="E176" s="305"/>
      <c r="F176" s="328" t="s">
        <v>1369</v>
      </c>
      <c r="G176" s="305"/>
      <c r="H176" s="305" t="s">
        <v>1430</v>
      </c>
      <c r="I176" s="305" t="s">
        <v>1365</v>
      </c>
      <c r="J176" s="305">
        <v>50</v>
      </c>
      <c r="K176" s="353"/>
    </row>
    <row r="177" s="1" customFormat="1" ht="15" customHeight="1">
      <c r="B177" s="330"/>
      <c r="C177" s="305" t="s">
        <v>115</v>
      </c>
      <c r="D177" s="305"/>
      <c r="E177" s="305"/>
      <c r="F177" s="328" t="s">
        <v>1363</v>
      </c>
      <c r="G177" s="305"/>
      <c r="H177" s="305" t="s">
        <v>1431</v>
      </c>
      <c r="I177" s="305" t="s">
        <v>1432</v>
      </c>
      <c r="J177" s="305"/>
      <c r="K177" s="353"/>
    </row>
    <row r="178" s="1" customFormat="1" ht="15" customHeight="1">
      <c r="B178" s="330"/>
      <c r="C178" s="305" t="s">
        <v>58</v>
      </c>
      <c r="D178" s="305"/>
      <c r="E178" s="305"/>
      <c r="F178" s="328" t="s">
        <v>1363</v>
      </c>
      <c r="G178" s="305"/>
      <c r="H178" s="305" t="s">
        <v>1433</v>
      </c>
      <c r="I178" s="305" t="s">
        <v>1434</v>
      </c>
      <c r="J178" s="305">
        <v>1</v>
      </c>
      <c r="K178" s="353"/>
    </row>
    <row r="179" s="1" customFormat="1" ht="15" customHeight="1">
      <c r="B179" s="330"/>
      <c r="C179" s="305" t="s">
        <v>54</v>
      </c>
      <c r="D179" s="305"/>
      <c r="E179" s="305"/>
      <c r="F179" s="328" t="s">
        <v>1363</v>
      </c>
      <c r="G179" s="305"/>
      <c r="H179" s="305" t="s">
        <v>1435</v>
      </c>
      <c r="I179" s="305" t="s">
        <v>1365</v>
      </c>
      <c r="J179" s="305">
        <v>20</v>
      </c>
      <c r="K179" s="353"/>
    </row>
    <row r="180" s="1" customFormat="1" ht="15" customHeight="1">
      <c r="B180" s="330"/>
      <c r="C180" s="305" t="s">
        <v>55</v>
      </c>
      <c r="D180" s="305"/>
      <c r="E180" s="305"/>
      <c r="F180" s="328" t="s">
        <v>1363</v>
      </c>
      <c r="G180" s="305"/>
      <c r="H180" s="305" t="s">
        <v>1436</v>
      </c>
      <c r="I180" s="305" t="s">
        <v>1365</v>
      </c>
      <c r="J180" s="305">
        <v>255</v>
      </c>
      <c r="K180" s="353"/>
    </row>
    <row r="181" s="1" customFormat="1" ht="15" customHeight="1">
      <c r="B181" s="330"/>
      <c r="C181" s="305" t="s">
        <v>116</v>
      </c>
      <c r="D181" s="305"/>
      <c r="E181" s="305"/>
      <c r="F181" s="328" t="s">
        <v>1363</v>
      </c>
      <c r="G181" s="305"/>
      <c r="H181" s="305" t="s">
        <v>1327</v>
      </c>
      <c r="I181" s="305" t="s">
        <v>1365</v>
      </c>
      <c r="J181" s="305">
        <v>10</v>
      </c>
      <c r="K181" s="353"/>
    </row>
    <row r="182" s="1" customFormat="1" ht="15" customHeight="1">
      <c r="B182" s="330"/>
      <c r="C182" s="305" t="s">
        <v>117</v>
      </c>
      <c r="D182" s="305"/>
      <c r="E182" s="305"/>
      <c r="F182" s="328" t="s">
        <v>1363</v>
      </c>
      <c r="G182" s="305"/>
      <c r="H182" s="305" t="s">
        <v>1437</v>
      </c>
      <c r="I182" s="305" t="s">
        <v>1398</v>
      </c>
      <c r="J182" s="305"/>
      <c r="K182" s="353"/>
    </row>
    <row r="183" s="1" customFormat="1" ht="15" customHeight="1">
      <c r="B183" s="330"/>
      <c r="C183" s="305" t="s">
        <v>1438</v>
      </c>
      <c r="D183" s="305"/>
      <c r="E183" s="305"/>
      <c r="F183" s="328" t="s">
        <v>1363</v>
      </c>
      <c r="G183" s="305"/>
      <c r="H183" s="305" t="s">
        <v>1439</v>
      </c>
      <c r="I183" s="305" t="s">
        <v>1398</v>
      </c>
      <c r="J183" s="305"/>
      <c r="K183" s="353"/>
    </row>
    <row r="184" s="1" customFormat="1" ht="15" customHeight="1">
      <c r="B184" s="330"/>
      <c r="C184" s="305" t="s">
        <v>1427</v>
      </c>
      <c r="D184" s="305"/>
      <c r="E184" s="305"/>
      <c r="F184" s="328" t="s">
        <v>1363</v>
      </c>
      <c r="G184" s="305"/>
      <c r="H184" s="305" t="s">
        <v>1440</v>
      </c>
      <c r="I184" s="305" t="s">
        <v>1398</v>
      </c>
      <c r="J184" s="305"/>
      <c r="K184" s="353"/>
    </row>
    <row r="185" s="1" customFormat="1" ht="15" customHeight="1">
      <c r="B185" s="330"/>
      <c r="C185" s="305" t="s">
        <v>119</v>
      </c>
      <c r="D185" s="305"/>
      <c r="E185" s="305"/>
      <c r="F185" s="328" t="s">
        <v>1369</v>
      </c>
      <c r="G185" s="305"/>
      <c r="H185" s="305" t="s">
        <v>1441</v>
      </c>
      <c r="I185" s="305" t="s">
        <v>1365</v>
      </c>
      <c r="J185" s="305">
        <v>50</v>
      </c>
      <c r="K185" s="353"/>
    </row>
    <row r="186" s="1" customFormat="1" ht="15" customHeight="1">
      <c r="B186" s="330"/>
      <c r="C186" s="305" t="s">
        <v>1442</v>
      </c>
      <c r="D186" s="305"/>
      <c r="E186" s="305"/>
      <c r="F186" s="328" t="s">
        <v>1369</v>
      </c>
      <c r="G186" s="305"/>
      <c r="H186" s="305" t="s">
        <v>1443</v>
      </c>
      <c r="I186" s="305" t="s">
        <v>1444</v>
      </c>
      <c r="J186" s="305"/>
      <c r="K186" s="353"/>
    </row>
    <row r="187" s="1" customFormat="1" ht="15" customHeight="1">
      <c r="B187" s="330"/>
      <c r="C187" s="305" t="s">
        <v>1445</v>
      </c>
      <c r="D187" s="305"/>
      <c r="E187" s="305"/>
      <c r="F187" s="328" t="s">
        <v>1369</v>
      </c>
      <c r="G187" s="305"/>
      <c r="H187" s="305" t="s">
        <v>1446</v>
      </c>
      <c r="I187" s="305" t="s">
        <v>1444</v>
      </c>
      <c r="J187" s="305"/>
      <c r="K187" s="353"/>
    </row>
    <row r="188" s="1" customFormat="1" ht="15" customHeight="1">
      <c r="B188" s="330"/>
      <c r="C188" s="305" t="s">
        <v>1447</v>
      </c>
      <c r="D188" s="305"/>
      <c r="E188" s="305"/>
      <c r="F188" s="328" t="s">
        <v>1369</v>
      </c>
      <c r="G188" s="305"/>
      <c r="H188" s="305" t="s">
        <v>1448</v>
      </c>
      <c r="I188" s="305" t="s">
        <v>1444</v>
      </c>
      <c r="J188" s="305"/>
      <c r="K188" s="353"/>
    </row>
    <row r="189" s="1" customFormat="1" ht="15" customHeight="1">
      <c r="B189" s="330"/>
      <c r="C189" s="366" t="s">
        <v>1449</v>
      </c>
      <c r="D189" s="305"/>
      <c r="E189" s="305"/>
      <c r="F189" s="328" t="s">
        <v>1369</v>
      </c>
      <c r="G189" s="305"/>
      <c r="H189" s="305" t="s">
        <v>1450</v>
      </c>
      <c r="I189" s="305" t="s">
        <v>1451</v>
      </c>
      <c r="J189" s="367" t="s">
        <v>1452</v>
      </c>
      <c r="K189" s="353"/>
    </row>
    <row r="190" s="1" customFormat="1" ht="15" customHeight="1">
      <c r="B190" s="330"/>
      <c r="C190" s="366" t="s">
        <v>43</v>
      </c>
      <c r="D190" s="305"/>
      <c r="E190" s="305"/>
      <c r="F190" s="328" t="s">
        <v>1363</v>
      </c>
      <c r="G190" s="305"/>
      <c r="H190" s="302" t="s">
        <v>1453</v>
      </c>
      <c r="I190" s="305" t="s">
        <v>1454</v>
      </c>
      <c r="J190" s="305"/>
      <c r="K190" s="353"/>
    </row>
    <row r="191" s="1" customFormat="1" ht="15" customHeight="1">
      <c r="B191" s="330"/>
      <c r="C191" s="366" t="s">
        <v>1455</v>
      </c>
      <c r="D191" s="305"/>
      <c r="E191" s="305"/>
      <c r="F191" s="328" t="s">
        <v>1363</v>
      </c>
      <c r="G191" s="305"/>
      <c r="H191" s="305" t="s">
        <v>1456</v>
      </c>
      <c r="I191" s="305" t="s">
        <v>1398</v>
      </c>
      <c r="J191" s="305"/>
      <c r="K191" s="353"/>
    </row>
    <row r="192" s="1" customFormat="1" ht="15" customHeight="1">
      <c r="B192" s="330"/>
      <c r="C192" s="366" t="s">
        <v>1457</v>
      </c>
      <c r="D192" s="305"/>
      <c r="E192" s="305"/>
      <c r="F192" s="328" t="s">
        <v>1363</v>
      </c>
      <c r="G192" s="305"/>
      <c r="H192" s="305" t="s">
        <v>1458</v>
      </c>
      <c r="I192" s="305" t="s">
        <v>1398</v>
      </c>
      <c r="J192" s="305"/>
      <c r="K192" s="353"/>
    </row>
    <row r="193" s="1" customFormat="1" ht="15" customHeight="1">
      <c r="B193" s="330"/>
      <c r="C193" s="366" t="s">
        <v>1459</v>
      </c>
      <c r="D193" s="305"/>
      <c r="E193" s="305"/>
      <c r="F193" s="328" t="s">
        <v>1369</v>
      </c>
      <c r="G193" s="305"/>
      <c r="H193" s="305" t="s">
        <v>1460</v>
      </c>
      <c r="I193" s="305" t="s">
        <v>1398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 ht="13.5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1461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1462</v>
      </c>
      <c r="D200" s="369"/>
      <c r="E200" s="369"/>
      <c r="F200" s="369" t="s">
        <v>1463</v>
      </c>
      <c r="G200" s="370"/>
      <c r="H200" s="369" t="s">
        <v>1464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1454</v>
      </c>
      <c r="D202" s="305"/>
      <c r="E202" s="305"/>
      <c r="F202" s="328" t="s">
        <v>44</v>
      </c>
      <c r="G202" s="305"/>
      <c r="H202" s="305" t="s">
        <v>1465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45</v>
      </c>
      <c r="G203" s="305"/>
      <c r="H203" s="305" t="s">
        <v>1466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48</v>
      </c>
      <c r="G204" s="305"/>
      <c r="H204" s="305" t="s">
        <v>1467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46</v>
      </c>
      <c r="G205" s="305"/>
      <c r="H205" s="305" t="s">
        <v>1468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47</v>
      </c>
      <c r="G206" s="305"/>
      <c r="H206" s="305" t="s">
        <v>1469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1410</v>
      </c>
      <c r="D208" s="305"/>
      <c r="E208" s="305"/>
      <c r="F208" s="328" t="s">
        <v>80</v>
      </c>
      <c r="G208" s="305"/>
      <c r="H208" s="305" t="s">
        <v>1470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1307</v>
      </c>
      <c r="G209" s="305"/>
      <c r="H209" s="305" t="s">
        <v>1308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1305</v>
      </c>
      <c r="G210" s="305"/>
      <c r="H210" s="305" t="s">
        <v>1471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84</v>
      </c>
      <c r="G211" s="366"/>
      <c r="H211" s="357" t="s">
        <v>85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1309</v>
      </c>
      <c r="G212" s="366"/>
      <c r="H212" s="357" t="s">
        <v>1472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1434</v>
      </c>
      <c r="D214" s="305"/>
      <c r="E214" s="305"/>
      <c r="F214" s="328">
        <v>1</v>
      </c>
      <c r="G214" s="366"/>
      <c r="H214" s="357" t="s">
        <v>1473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1474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1475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1476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2023-05-16T08:56:23Z</dcterms:created>
  <dcterms:modified xsi:type="dcterms:W3CDTF">2023-05-16T08:56:34Z</dcterms:modified>
</cp:coreProperties>
</file>